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usccb.sharepoint.com/sites/MQAMonitoringandQualityAssurance/Shared Documents/General/PRS Level Assessment/"/>
    </mc:Choice>
  </mc:AlternateContent>
  <xr:revisionPtr revIDLastSave="0" documentId="8_{C1C92C99-8173-4024-8066-A3EFD311C411}" xr6:coauthVersionLast="47" xr6:coauthVersionMax="47" xr10:uidLastSave="{00000000-0000-0000-0000-000000000000}"/>
  <bookViews>
    <workbookView xWindow="38280" yWindow="-120" windowWidth="29040" windowHeight="15720" xr2:uid="{950E9BF5-8B4C-432E-84B5-78FF81471CBE}"/>
  </bookViews>
  <sheets>
    <sheet name="Sheet1" sheetId="1" r:id="rId1"/>
  </sheets>
  <definedNames>
    <definedName name="solver_adj" localSheetId="0" hidden="1">Sheet1!$B$174,Sheet1!#REF!,Sheet1!$B$167,Sheet1!#REF!,Sheet1!$B$159,Sheet1!#REF!,Sheet1!$B$151,Sheet1!#REF!,Sheet1!$B$138,Sheet1!#REF!,Sheet1!$B$126,Sheet1!#REF!,Sheet1!$B$117,Sheet1!#REF!,Sheet1!$B$102,Sheet1!#REF!,Sheet1!$B$93,Sheet1!#REF!,Sheet1!$B$77,Sheet1!#REF!,Sheet1!$B$68,Sheet1!#REF!,Sheet1!$B$59,Sheet1!#REF!,Sheet1!$B$37,Sheet1!#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Sheet1!$B$28:$B$174</definedName>
    <definedName name="solver_lhs2" localSheetId="0" hidden="1">Sheet1!$B$28:$B$174</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2</definedName>
    <definedName name="solver_nwt" localSheetId="0" hidden="1">1</definedName>
    <definedName name="solver_opt" localSheetId="0" hidden="1">Sheet1!$B$6</definedName>
    <definedName name="solver_pre" localSheetId="0" hidden="1">0.000001</definedName>
    <definedName name="solver_rbv" localSheetId="0" hidden="1">1</definedName>
    <definedName name="solver_rel1" localSheetId="0" hidden="1">1</definedName>
    <definedName name="solver_rel2" localSheetId="0" hidden="1">3</definedName>
    <definedName name="solver_rhs1" localSheetId="0" hidden="1">3</definedName>
    <definedName name="solver_rhs2" localSheetId="0" hidden="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5</definedName>
    <definedName name="solver_ver" localSheetId="0"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0" i="1" l="1"/>
  <c r="E163" i="1"/>
  <c r="E153" i="1"/>
  <c r="E146" i="1"/>
  <c r="E131" i="1"/>
  <c r="E121" i="1"/>
  <c r="E106" i="1"/>
  <c r="E97" i="1"/>
  <c r="E81" i="1"/>
  <c r="E71" i="1"/>
  <c r="E64" i="1"/>
  <c r="E48" i="1"/>
  <c r="E28" i="1"/>
  <c r="H170" i="1"/>
  <c r="H163" i="1"/>
  <c r="H153" i="1"/>
  <c r="H146" i="1"/>
  <c r="H131" i="1"/>
  <c r="H121" i="1"/>
  <c r="H106" i="1"/>
  <c r="H97" i="1"/>
  <c r="H81" i="1"/>
  <c r="H71" i="1"/>
  <c r="H64" i="1"/>
  <c r="H48" i="1"/>
  <c r="H28" i="1"/>
  <c r="G16" i="1" l="1"/>
  <c r="G28" i="1" l="1"/>
  <c r="G48" i="1"/>
  <c r="G64" i="1"/>
  <c r="G71" i="1"/>
  <c r="G81" i="1"/>
  <c r="G97" i="1"/>
  <c r="G106" i="1"/>
  <c r="G121" i="1"/>
  <c r="G131" i="1"/>
  <c r="G146" i="1"/>
  <c r="G153" i="1"/>
  <c r="G163" i="1"/>
  <c r="G170" i="1"/>
  <c r="B5" i="1" l="1"/>
  <c r="P8" i="1"/>
  <c r="P6" i="1" l="1"/>
  <c r="O7" i="1" s="1"/>
  <c r="P7" i="1" l="1"/>
  <c r="O8" i="1" s="1"/>
  <c r="B6" i="1"/>
</calcChain>
</file>

<file path=xl/sharedStrings.xml><?xml version="1.0" encoding="utf-8"?>
<sst xmlns="http://schemas.openxmlformats.org/spreadsheetml/2006/main" count="213" uniqueCount="145">
  <si>
    <t>USCCB PRS Level Assessment Tool</t>
  </si>
  <si>
    <t>Child Name:</t>
  </si>
  <si>
    <t>A#:</t>
  </si>
  <si>
    <t>LOW</t>
  </si>
  <si>
    <t>Service Level</t>
  </si>
  <si>
    <t>Range</t>
  </si>
  <si>
    <t xml:space="preserve">PRS Service Level </t>
  </si>
  <si>
    <t>Level 1</t>
  </si>
  <si>
    <t>HIGH</t>
  </si>
  <si>
    <t>Level 2</t>
  </si>
  <si>
    <t>Level 3</t>
  </si>
  <si>
    <t xml:space="preserve">Don't agree with calculated score? </t>
  </si>
  <si>
    <t>Domain</t>
  </si>
  <si>
    <t>Weight</t>
  </si>
  <si>
    <t>Need Identified (Y/N)</t>
  </si>
  <si>
    <t>Weighted Risk</t>
  </si>
  <si>
    <t>Maximum Risk</t>
  </si>
  <si>
    <t xml:space="preserve">Placement Stability </t>
  </si>
  <si>
    <t>Child Risk Factor</t>
  </si>
  <si>
    <t xml:space="preserve">Child is living with a non-ORR vetted caretaker (not the sponsor or ACG) </t>
  </si>
  <si>
    <t xml:space="preserve">Child expresses interest in living with someone else </t>
  </si>
  <si>
    <t>Child has exhibited runaway behavior while under the care of the sponsor/caretaker</t>
  </si>
  <si>
    <t xml:space="preserve">Child wishes to return to home country </t>
  </si>
  <si>
    <t xml:space="preserve">Child's basic needs (food, clothing, hygeine) are not being met </t>
  </si>
  <si>
    <t>Child alleges experiencing or witnessing abuse in the home</t>
  </si>
  <si>
    <t xml:space="preserve">Other (please specify): </t>
  </si>
  <si>
    <t>Sponsor/Caretaker Risk Factor</t>
  </si>
  <si>
    <t xml:space="preserve">Sponsor/caretaker has previously been involved with CPS </t>
  </si>
  <si>
    <t xml:space="preserve">Sponsor/caretaker or other HHMs have concerns about the child living in their home </t>
  </si>
  <si>
    <t>Sponsor/caretaker expresses interest in child living with someone else</t>
  </si>
  <si>
    <t xml:space="preserve">Sponsor/caretaker is experiencing housing instability </t>
  </si>
  <si>
    <t xml:space="preserve">Sponsor/caretaker is experiencing financial instability </t>
  </si>
  <si>
    <t xml:space="preserve">Sponsor/caretaker lacks a support system </t>
  </si>
  <si>
    <t xml:space="preserve">Sponsor/caretaker has current or past criminal involvement </t>
  </si>
  <si>
    <t xml:space="preserve">Sponsor/caretaker anticipates significant life changes that may impact their ability to care for the child </t>
  </si>
  <si>
    <t>Safety</t>
  </si>
  <si>
    <t>Child does not feel safe with the sponsor/caretaker</t>
  </si>
  <si>
    <t xml:space="preserve">Child does not feel safe at school and/or in the community </t>
  </si>
  <si>
    <t xml:space="preserve">Child is unwilling or unable to comply with safety plan (if applicable) </t>
  </si>
  <si>
    <t xml:space="preserve">Child has current or past trafficking concerns </t>
  </si>
  <si>
    <t>Child has fears related to smugglers or gang members</t>
  </si>
  <si>
    <t>Child is in a sexual relationship with an adult</t>
  </si>
  <si>
    <t>Neighborhood/community appears to be unsafe for the child</t>
  </si>
  <si>
    <t>Sponsor/caretaker is unwilling or unable to comply with safety plan (if applicable)</t>
  </si>
  <si>
    <t xml:space="preserve">Sponsor/caretaker has current or past trafficking concerns </t>
  </si>
  <si>
    <t>Sponsor/caretaker has fears related to smugglers or gang members</t>
  </si>
  <si>
    <t>Guardianship</t>
  </si>
  <si>
    <t>Child is unable to access needed care/services without an appointed guardian</t>
  </si>
  <si>
    <t>Sponsor/caretaker is unable or unwilling to pursue guardianship (if applicable)</t>
  </si>
  <si>
    <t xml:space="preserve">Medical </t>
  </si>
  <si>
    <t xml:space="preserve">Child requires specialized medical care and/or medication </t>
  </si>
  <si>
    <t xml:space="preserve">Child does not have medical insurance coverage </t>
  </si>
  <si>
    <t xml:space="preserve">Child has a disability </t>
  </si>
  <si>
    <t xml:space="preserve">Sponsor/caretaker has a medical condition or disability that impacts their ability to care for the child </t>
  </si>
  <si>
    <t xml:space="preserve">Sponsor/caretaker is unable or unwilling to access medical care for the child </t>
  </si>
  <si>
    <t xml:space="preserve">Mental Health </t>
  </si>
  <si>
    <t xml:space="preserve">Child requires specialized psychiatric care and/or medication </t>
  </si>
  <si>
    <t xml:space="preserve">Child exhibits symptoms of depression (disinterest in hobbies, decreased energy, persistent sadness, difficulty concentrating, feelings of hopelessness) </t>
  </si>
  <si>
    <t xml:space="preserve">Child exhibits symptoms of anxiety (excessive worry/nervousness, trouble sleeping, difficulty controlling thoughts, panic attacks) </t>
  </si>
  <si>
    <t>Child has other suspected mental health needs</t>
  </si>
  <si>
    <t>Child experienced trauma during their migration journey</t>
  </si>
  <si>
    <t xml:space="preserve">Child experienced trauma and/or abuse in their home country </t>
  </si>
  <si>
    <t xml:space="preserve">Child has exhibited past or current suicidal or self-harming behaviors </t>
  </si>
  <si>
    <t>Child exhibits behavioral concerns such as violence, bullying, or acting out at home or at school</t>
  </si>
  <si>
    <t xml:space="preserve">Child is a experiencing bullying at school or in the community </t>
  </si>
  <si>
    <t>Other (please specify):</t>
  </si>
  <si>
    <t>Sponsor/Caregiver Risk Factor</t>
  </si>
  <si>
    <t>Sponsor/caretaker has a mental health condiction that impacts their ability to care for the child</t>
  </si>
  <si>
    <t xml:space="preserve">Sponsor/caretaker is unable or unwilling to access mental health care for the child (if applicable) </t>
  </si>
  <si>
    <t>Substance Abuse</t>
  </si>
  <si>
    <t>Child has used controlled substances in the past and is experiencing withdrawals</t>
  </si>
  <si>
    <t xml:space="preserve">Child is currently using controlled substances </t>
  </si>
  <si>
    <t xml:space="preserve">Sponsor/caretaker is unable or unwilling to access substance abuse treatment for the child (if applicable) </t>
  </si>
  <si>
    <t>Education</t>
  </si>
  <si>
    <t xml:space="preserve">Child is not enrolled in school or educational program </t>
  </si>
  <si>
    <t xml:space="preserve">Child does not want to attend school </t>
  </si>
  <si>
    <t>Child is working during school hours</t>
  </si>
  <si>
    <t xml:space="preserve">Child has dropped out of school </t>
  </si>
  <si>
    <t>Local school is presenting barriers to enrolling the child</t>
  </si>
  <si>
    <t xml:space="preserve">Sponsor/caretaker is unable or unwilling to enroll the child in school </t>
  </si>
  <si>
    <t xml:space="preserve">Sponsor/caretaker has failed to enroll other children in the past </t>
  </si>
  <si>
    <t>Legal/Immigration Proceedings</t>
  </si>
  <si>
    <t xml:space="preserve">Child does not have access to legal representation </t>
  </si>
  <si>
    <t>Child is undergoing removal proceedings</t>
  </si>
  <si>
    <t xml:space="preserve">Sponsor/caretaker is unable or unwilling to secure legal representation for the child </t>
  </si>
  <si>
    <t xml:space="preserve">Sponsor/caretaker is undocumented </t>
  </si>
  <si>
    <t>Sponsor/caretaker is undergoing removal proceedings</t>
  </si>
  <si>
    <t xml:space="preserve">Parenting/Family Stabilization </t>
  </si>
  <si>
    <t>Child has minimal or no prior relationship with sponsor/caretaker</t>
  </si>
  <si>
    <t xml:space="preserve">Child is not receiving adequate supervision </t>
  </si>
  <si>
    <t>Child is experiencing confilct with sponsor/caretaker or other HHMs</t>
  </si>
  <si>
    <t>Child is a parent</t>
  </si>
  <si>
    <t xml:space="preserve">Sponsor/caretaker is currently involved with CPS </t>
  </si>
  <si>
    <t xml:space="preserve">Sponsor/caretaker lacks prior caregiving experience </t>
  </si>
  <si>
    <t>Sponsor/caretaker is close in age to the child (within 5 years)</t>
  </si>
  <si>
    <t xml:space="preserve">Sponsor/caretaker is unable or unwilling to access family stabilization services (if needed) </t>
  </si>
  <si>
    <t>Sponsor/caretaker expresses feeling overwhelmed by caregiving responsibilites</t>
  </si>
  <si>
    <t xml:space="preserve">Independent Living </t>
  </si>
  <si>
    <t>Child does not have a post-18 plan (if applicable)</t>
  </si>
  <si>
    <t>Juvenile Justice/Gang Prevention</t>
  </si>
  <si>
    <t xml:space="preserve">Child has current or past involvement with juvenile justice </t>
  </si>
  <si>
    <t xml:space="preserve">Child is not in compliance with probation stipulations (if applicable) </t>
  </si>
  <si>
    <t xml:space="preserve">Child has current or past invovlement with gangs </t>
  </si>
  <si>
    <t xml:space="preserve">Sponsor/caretaker is unable or unwilling to assist the child in complying with probation stipulations (if applicable) </t>
  </si>
  <si>
    <t>Sponsor/caretaker has current or past involvement with gangs</t>
  </si>
  <si>
    <t>Cultural and Other Traditions</t>
  </si>
  <si>
    <t xml:space="preserve">Child is experiencing culture shock to the extent that it impacts their daily functioning </t>
  </si>
  <si>
    <t>Sponsor/caretaker is unable or unwilling to access cultural services for the youth</t>
  </si>
  <si>
    <t>Youth Programming</t>
  </si>
  <si>
    <t>Child needs additional extra-curricular support</t>
  </si>
  <si>
    <t>Sponsor/caretaker is unwilling or unable to access youth programming for the child</t>
  </si>
  <si>
    <t xml:space="preserve">(Provide feedback here) </t>
  </si>
  <si>
    <t>Sponsor/caretaker uses inappropriate discipline methods</t>
  </si>
  <si>
    <t>Sponsor/caretaker is unemployed</t>
  </si>
  <si>
    <t>High Risk Factors</t>
  </si>
  <si>
    <t>Notes</t>
  </si>
  <si>
    <t>Need Level</t>
  </si>
  <si>
    <t>AVERAGE</t>
  </si>
  <si>
    <t>Average</t>
  </si>
  <si>
    <t xml:space="preserve">Child lacks a post-18 support system </t>
  </si>
  <si>
    <t>Date:</t>
  </si>
  <si>
    <t xml:space="preserve">Supervisor Signature: </t>
  </si>
  <si>
    <t>Child has acute mental health needs and no current access to mental health services</t>
  </si>
  <si>
    <t>Current conflict in the home which is likely to lead to placement disruption</t>
  </si>
  <si>
    <t>Need Level Score</t>
  </si>
  <si>
    <t>Select</t>
  </si>
  <si>
    <t>Level 1:    0.0 - 2.9</t>
  </si>
  <si>
    <t>Level 2:    3.0 - 5.9</t>
  </si>
  <si>
    <t>Level 3:    6.0 and up</t>
  </si>
  <si>
    <t>Child is receiving mental health services, but still demonstrating significant behavioral concerns</t>
  </si>
  <si>
    <t>Child is currently involved in a trafficking situation that requires immediate intervention</t>
  </si>
  <si>
    <t xml:space="preserve">Child has a chronic medical condition that requires continual follow-up and support </t>
  </si>
  <si>
    <t xml:space="preserve">Child is exhibiting suicididal and/or self-harming behaviors </t>
  </si>
  <si>
    <t>Current CPS involvement in the home</t>
  </si>
  <si>
    <t xml:space="preserve">Child has concerns about living in the sponsor/caretaker's home </t>
  </si>
  <si>
    <t>Sponsor/caretaker has current substance abuse concerns</t>
  </si>
  <si>
    <t>Severe housing instability - evicition is imminent</t>
  </si>
  <si>
    <r>
      <rPr>
        <i/>
        <u/>
        <sz val="12"/>
        <color theme="1"/>
        <rFont val="Calibri"/>
        <family val="2"/>
        <scheme val="minor"/>
      </rPr>
      <t xml:space="preserve">Instructions: </t>
    </r>
    <r>
      <rPr>
        <i/>
        <sz val="12"/>
        <color theme="1"/>
        <rFont val="Calibri"/>
        <family val="2"/>
        <scheme val="minor"/>
      </rPr>
      <t xml:space="preserve">The PRS Level Assessment Tool is used to assign a PRS Service Level (1, 2, or 3) at the beginning of the service period, and can be used to reassess needs throughout the life of the case. This scorecard should be filled out after the first visit for every case to determine the intial service level. 
To fill out the scorecard, first look at the options under the heading </t>
    </r>
    <r>
      <rPr>
        <i/>
        <sz val="12"/>
        <color rgb="FFFF0000"/>
        <rFont val="Calibri"/>
        <family val="2"/>
        <scheme val="minor"/>
      </rPr>
      <t xml:space="preserve">"High Risk Factors." </t>
    </r>
    <r>
      <rPr>
        <i/>
        <sz val="12"/>
        <color theme="1"/>
        <rFont val="Calibri"/>
        <family val="2"/>
        <scheme val="minor"/>
      </rPr>
      <t xml:space="preserve">If any of these are present, select "Yes" under the </t>
    </r>
    <r>
      <rPr>
        <b/>
        <i/>
        <sz val="12"/>
        <color theme="1"/>
        <rFont val="Calibri"/>
        <family val="2"/>
        <scheme val="minor"/>
      </rPr>
      <t>Need Identified (Y/N)</t>
    </r>
    <r>
      <rPr>
        <i/>
        <sz val="12"/>
        <color theme="1"/>
        <rFont val="Calibri"/>
        <family val="2"/>
        <scheme val="minor"/>
      </rPr>
      <t xml:space="preserve"> column. This will automatically place the case at Level 3. If none of the high risk factors are present, select "No" and continue filling out the rest of the sheet.  
For each service domain, select the family's level of need at the time of the assessment under the </t>
    </r>
    <r>
      <rPr>
        <b/>
        <i/>
        <sz val="12"/>
        <color theme="1"/>
        <rFont val="Calibri"/>
        <family val="2"/>
        <scheme val="minor"/>
      </rPr>
      <t>Need Level</t>
    </r>
    <r>
      <rPr>
        <i/>
        <sz val="12"/>
        <color theme="1"/>
        <rFont val="Calibri"/>
        <family val="2"/>
        <scheme val="minor"/>
      </rPr>
      <t xml:space="preserve"> column. Each domain is defaulted to "Average" at the time of referral. If the need is below average, select "Low." If it the need is above average, select "High." A list of child and sponsor risk factors has been provided under each domain to aid in your assessment. You may highlight any of the risk factors that are present, or add one next to "Other." If there are community resources readily available to address the need, please indicate this in the notes section. 
Once the scorecard has been completed for every service domain, the child's Need Level Score will automatically populate, and the PRS Service Level will be generated. If the PRS Service Level will deviate from Level 2, please send the completed screocard to your CSS so the level change may be documented. If you do not agree with the Service Level that is generated, please provide your feedback below and send the completed scorecard to your CSS for review.
Please save the completed scorecard as a PDF, sign electronically, and save in the child's case file.</t>
    </r>
  </si>
  <si>
    <t>Need Score</t>
  </si>
  <si>
    <t xml:space="preserve">Child has significant substance abuse concerns (involving drugs or alcohol) requiring continual follow-up and support </t>
  </si>
  <si>
    <t xml:space="preserve">Child has little or no prior formal education </t>
  </si>
  <si>
    <t xml:space="preserve">Child is struggling in school </t>
  </si>
  <si>
    <t>Child lacks resources or knowledge about alternative or continuing education programs</t>
  </si>
  <si>
    <t>Case Manager Signature:</t>
  </si>
  <si>
    <t xml:space="preserve">Child's primary caregiver is not their legal guardian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</si>
</sst>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i/>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20"/>
      <color theme="1"/>
      <name val="Calibri"/>
      <family val="2"/>
      <scheme val="minor"/>
    </font>
    <font>
      <b/>
      <sz val="24"/>
      <color theme="1"/>
      <name val="Calibri"/>
      <family val="2"/>
      <scheme val="minor"/>
    </font>
    <font>
      <sz val="12"/>
      <color rgb="FFFF0000"/>
      <name val="Calibri"/>
      <family val="2"/>
      <scheme val="minor"/>
    </font>
    <font>
      <i/>
      <sz val="12"/>
      <color theme="1"/>
      <name val="Calibri"/>
      <family val="2"/>
      <scheme val="minor"/>
    </font>
    <font>
      <i/>
      <u/>
      <sz val="12"/>
      <color theme="1"/>
      <name val="Calibri"/>
      <family val="2"/>
      <scheme val="minor"/>
    </font>
    <font>
      <b/>
      <i/>
      <sz val="12"/>
      <color theme="1"/>
      <name val="Calibri"/>
      <family val="2"/>
      <scheme val="minor"/>
    </font>
    <font>
      <b/>
      <sz val="11"/>
      <color theme="1"/>
      <name val="Calibri"/>
      <family val="2"/>
      <scheme val="minor"/>
    </font>
    <font>
      <b/>
      <sz val="12"/>
      <color rgb="FFFF0000"/>
      <name val="Calibri"/>
      <family val="2"/>
      <scheme val="minor"/>
    </font>
    <font>
      <i/>
      <sz val="12"/>
      <color rgb="FFFF0000"/>
      <name val="Calibri"/>
      <family val="2"/>
      <scheme val="minor"/>
    </font>
    <font>
      <sz val="11"/>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wrapText="1"/>
    </xf>
    <xf numFmtId="0" fontId="5" fillId="0" borderId="0" xfId="0" applyFont="1"/>
    <xf numFmtId="0" fontId="2" fillId="0" borderId="17" xfId="0" applyFont="1" applyBorder="1" applyAlignment="1">
      <alignment wrapText="1"/>
    </xf>
    <xf numFmtId="0" fontId="4" fillId="0" borderId="9" xfId="0" applyFont="1" applyBorder="1" applyAlignment="1">
      <alignment wrapText="1"/>
    </xf>
    <xf numFmtId="164" fontId="4" fillId="0" borderId="1" xfId="0" applyNumberFormat="1" applyFont="1" applyBorder="1" applyAlignment="1">
      <alignment horizontal="center"/>
    </xf>
    <xf numFmtId="164" fontId="4" fillId="0" borderId="8" xfId="0" applyNumberFormat="1" applyFont="1" applyBorder="1" applyAlignment="1">
      <alignment horizontal="center"/>
    </xf>
    <xf numFmtId="0" fontId="4" fillId="0" borderId="20" xfId="0" applyFont="1" applyBorder="1" applyAlignment="1">
      <alignment wrapText="1"/>
    </xf>
    <xf numFmtId="164" fontId="4" fillId="0" borderId="21" xfId="0" applyNumberFormat="1" applyFont="1" applyBorder="1" applyAlignment="1">
      <alignment horizontal="center"/>
    </xf>
    <xf numFmtId="164" fontId="4" fillId="0" borderId="10" xfId="0" applyNumberFormat="1" applyFont="1" applyBorder="1" applyAlignment="1">
      <alignment horizontal="center"/>
    </xf>
    <xf numFmtId="0" fontId="2" fillId="2" borderId="2" xfId="0" applyFont="1" applyFill="1" applyBorder="1" applyAlignment="1">
      <alignment vertical="center" wrapText="1"/>
    </xf>
    <xf numFmtId="0" fontId="0" fillId="0" borderId="22" xfId="0" applyBorder="1"/>
    <xf numFmtId="0" fontId="3" fillId="6" borderId="10" xfId="0" applyFont="1" applyFill="1" applyBorder="1" applyAlignment="1">
      <alignment horizontal="center"/>
    </xf>
    <xf numFmtId="164" fontId="3" fillId="5" borderId="19" xfId="0" applyNumberFormat="1" applyFont="1" applyFill="1" applyBorder="1" applyAlignment="1">
      <alignment horizontal="center" vertical="center"/>
    </xf>
    <xf numFmtId="0" fontId="8" fillId="0" borderId="0" xfId="0" applyFont="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0" fillId="0" borderId="4" xfId="0" applyBorder="1"/>
    <xf numFmtId="0" fontId="0" fillId="0" borderId="5" xfId="0" applyBorder="1" applyAlignment="1">
      <alignment horizontal="center"/>
    </xf>
    <xf numFmtId="0" fontId="0" fillId="0" borderId="13" xfId="0" applyBorder="1" applyAlignment="1">
      <alignment horizontal="center"/>
    </xf>
    <xf numFmtId="0" fontId="10" fillId="0" borderId="0" xfId="0" applyFont="1" applyAlignment="1">
      <alignment horizontal="left" vertical="top" wrapText="1"/>
    </xf>
    <xf numFmtId="0" fontId="11" fillId="0" borderId="0" xfId="0" applyFont="1" applyAlignment="1">
      <alignment horizontal="center"/>
    </xf>
    <xf numFmtId="0" fontId="11" fillId="0" borderId="0" xfId="0" applyFont="1"/>
    <xf numFmtId="0" fontId="11" fillId="0" borderId="14" xfId="0" applyFont="1" applyBorder="1" applyAlignment="1">
      <alignment horizontal="center"/>
    </xf>
    <xf numFmtId="0" fontId="11" fillId="0" borderId="7" xfId="0" applyFont="1" applyBorder="1" applyAlignment="1">
      <alignment horizontal="center"/>
    </xf>
    <xf numFmtId="0" fontId="0" fillId="0" borderId="0" xfId="0" applyAlignment="1">
      <alignment horizontal="left" wrapText="1" indent="1"/>
    </xf>
    <xf numFmtId="0" fontId="1" fillId="4" borderId="4" xfId="0" applyFont="1" applyFill="1" applyBorder="1" applyAlignment="1">
      <alignment wrapText="1"/>
    </xf>
    <xf numFmtId="0" fontId="1" fillId="4" borderId="12" xfId="0" applyFont="1" applyFill="1" applyBorder="1" applyAlignment="1">
      <alignment wrapText="1"/>
    </xf>
    <xf numFmtId="0" fontId="8" fillId="0" borderId="0" xfId="0" applyFont="1" applyAlignment="1">
      <alignment vertical="top" wrapText="1"/>
    </xf>
    <xf numFmtId="0" fontId="12" fillId="0" borderId="0" xfId="0" applyFont="1"/>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6" xfId="0" applyFont="1" applyFill="1" applyBorder="1" applyAlignment="1">
      <alignment wrapText="1"/>
    </xf>
    <xf numFmtId="0" fontId="8" fillId="0" borderId="0" xfId="0" applyFont="1" applyAlignment="1">
      <alignment horizontal="center" vertical="top" wrapText="1"/>
    </xf>
    <xf numFmtId="0" fontId="1" fillId="4" borderId="6" xfId="0" applyFont="1" applyFill="1" applyBorder="1" applyAlignment="1">
      <alignment horizontal="center" wrapText="1"/>
    </xf>
    <xf numFmtId="164" fontId="5" fillId="0" borderId="0" xfId="0" applyNumberFormat="1"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2" fillId="3" borderId="29" xfId="0" applyFont="1" applyFill="1" applyBorder="1" applyAlignment="1">
      <alignment horizontal="left" vertical="top" wrapText="1"/>
    </xf>
    <xf numFmtId="0" fontId="6" fillId="0" borderId="0" xfId="0" applyFont="1" applyAlignment="1">
      <alignment horizontal="center" vertical="center" wrapText="1"/>
    </xf>
    <xf numFmtId="0" fontId="3" fillId="0" borderId="17" xfId="0" applyFont="1" applyBorder="1" applyAlignment="1">
      <alignment wrapText="1"/>
    </xf>
    <xf numFmtId="0" fontId="3" fillId="0" borderId="20" xfId="0" applyFont="1" applyBorder="1" applyAlignment="1">
      <alignment wrapText="1"/>
    </xf>
    <xf numFmtId="0" fontId="8" fillId="0" borderId="7" xfId="0" applyFont="1" applyBorder="1" applyAlignment="1">
      <alignment vertical="top" wrapText="1"/>
    </xf>
    <xf numFmtId="0" fontId="12" fillId="2" borderId="17" xfId="0" applyFont="1" applyFill="1" applyBorder="1" applyAlignment="1">
      <alignment vertical="center" wrapText="1"/>
    </xf>
    <xf numFmtId="0" fontId="10" fillId="0" borderId="0" xfId="0" applyFont="1" applyAlignment="1">
      <alignment vertical="top" wrapText="1"/>
    </xf>
    <xf numFmtId="0" fontId="11" fillId="0" borderId="0" xfId="0" applyFont="1" applyAlignment="1">
      <alignment horizontal="left" wrapText="1" indent="1"/>
    </xf>
    <xf numFmtId="0" fontId="2" fillId="2" borderId="37" xfId="0" applyFont="1" applyFill="1" applyBorder="1" applyAlignment="1">
      <alignment vertical="center" wrapText="1"/>
    </xf>
    <xf numFmtId="0" fontId="1" fillId="4" borderId="0" xfId="0" applyFont="1" applyFill="1" applyAlignment="1">
      <alignment horizontal="center" wrapText="1"/>
    </xf>
    <xf numFmtId="2" fontId="0" fillId="0" borderId="9" xfId="0" applyNumberFormat="1" applyBorder="1"/>
    <xf numFmtId="0" fontId="0" fillId="0" borderId="8" xfId="0" applyBorder="1"/>
    <xf numFmtId="0" fontId="0" fillId="0" borderId="20" xfId="0" applyBorder="1"/>
    <xf numFmtId="0" fontId="0" fillId="0" borderId="10" xfId="0" applyBorder="1"/>
    <xf numFmtId="0" fontId="11" fillId="0" borderId="2" xfId="0" applyFont="1" applyBorder="1"/>
    <xf numFmtId="0" fontId="11" fillId="0" borderId="19" xfId="0" applyFont="1" applyBorder="1"/>
    <xf numFmtId="0" fontId="3" fillId="0" borderId="34" xfId="0" applyFont="1" applyBorder="1" applyAlignment="1" applyProtection="1">
      <alignment wrapText="1"/>
      <protection locked="0"/>
    </xf>
    <xf numFmtId="0" fontId="3" fillId="0" borderId="35" xfId="0" applyFont="1" applyBorder="1" applyAlignment="1" applyProtection="1">
      <alignment wrapText="1"/>
      <protection locked="0"/>
    </xf>
    <xf numFmtId="0" fontId="0" fillId="0" borderId="4" xfId="0" applyBorder="1" applyAlignment="1" applyProtection="1">
      <alignment horizontal="left" wrapText="1" indent="1"/>
      <protection locked="0"/>
    </xf>
    <xf numFmtId="0" fontId="0" fillId="0" borderId="0" xfId="0" applyAlignment="1" applyProtection="1">
      <alignment horizontal="left" wrapText="1" indent="1"/>
      <protection locked="0"/>
    </xf>
    <xf numFmtId="0" fontId="0" fillId="0" borderId="24" xfId="0" applyBorder="1" applyAlignment="1" applyProtection="1">
      <alignment horizontal="left" wrapText="1" indent="1"/>
      <protection locked="0"/>
    </xf>
    <xf numFmtId="0" fontId="14" fillId="0" borderId="12" xfId="0" applyFont="1" applyBorder="1" applyAlignment="1" applyProtection="1">
      <alignment horizontal="left" wrapText="1" indent="1"/>
      <protection locked="0"/>
    </xf>
    <xf numFmtId="0" fontId="14" fillId="0" borderId="6" xfId="0" applyFont="1" applyBorder="1" applyAlignment="1" applyProtection="1">
      <alignment horizontal="left" wrapText="1" indent="1"/>
      <protection locked="0"/>
    </xf>
    <xf numFmtId="0" fontId="14" fillId="0" borderId="28" xfId="0" applyFont="1" applyBorder="1" applyAlignment="1" applyProtection="1">
      <alignment horizontal="left" wrapText="1" indent="1"/>
      <protection locked="0"/>
    </xf>
    <xf numFmtId="0" fontId="14" fillId="0" borderId="4" xfId="0" applyFont="1" applyBorder="1" applyAlignment="1" applyProtection="1">
      <alignment horizontal="left" vertical="top" wrapText="1" indent="1"/>
      <protection locked="0"/>
    </xf>
    <xf numFmtId="0" fontId="14" fillId="0" borderId="0" xfId="0" applyFont="1" applyAlignment="1" applyProtection="1">
      <alignment horizontal="left" vertical="top" wrapText="1" indent="1"/>
      <protection locked="0"/>
    </xf>
    <xf numFmtId="0" fontId="14" fillId="0" borderId="24" xfId="0" applyFont="1" applyBorder="1" applyAlignment="1" applyProtection="1">
      <alignment horizontal="left" vertical="top" wrapText="1" indent="1"/>
      <protection locked="0"/>
    </xf>
    <xf numFmtId="0" fontId="14" fillId="0" borderId="5" xfId="0" applyFont="1" applyBorder="1" applyAlignment="1" applyProtection="1">
      <alignment horizontal="left" vertical="top" wrapText="1" indent="1"/>
      <protection locked="0"/>
    </xf>
    <xf numFmtId="0" fontId="14" fillId="0" borderId="7" xfId="0" applyFont="1" applyBorder="1" applyAlignment="1" applyProtection="1">
      <alignment horizontal="left" vertical="top" wrapText="1" indent="1"/>
      <protection locked="0"/>
    </xf>
    <xf numFmtId="0" fontId="14" fillId="0" borderId="33" xfId="0" applyFont="1" applyBorder="1" applyAlignment="1" applyProtection="1">
      <alignment horizontal="left" vertical="top" wrapText="1" indent="1"/>
      <protection locked="0"/>
    </xf>
    <xf numFmtId="0" fontId="14" fillId="0" borderId="4" xfId="0" applyFont="1" applyBorder="1" applyAlignment="1" applyProtection="1">
      <alignment horizontal="left" wrapText="1" indent="1"/>
      <protection locked="0"/>
    </xf>
    <xf numFmtId="0" fontId="14" fillId="0" borderId="0" xfId="0" applyFont="1" applyAlignment="1" applyProtection="1">
      <alignment horizontal="left" wrapText="1" indent="1"/>
      <protection locked="0"/>
    </xf>
    <xf numFmtId="0" fontId="14" fillId="0" borderId="24" xfId="0" applyFont="1" applyBorder="1" applyAlignment="1" applyProtection="1">
      <alignment horizontal="left" wrapText="1" indent="1"/>
      <protection locked="0"/>
    </xf>
    <xf numFmtId="0" fontId="0" fillId="0" borderId="1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 fillId="0" borderId="16" xfId="0" applyFont="1" applyBorder="1" applyAlignment="1">
      <alignment horizontal="center"/>
    </xf>
    <xf numFmtId="0" fontId="2" fillId="0" borderId="19" xfId="0" applyFont="1" applyBorder="1" applyAlignment="1">
      <alignment horizontal="center"/>
    </xf>
    <xf numFmtId="0" fontId="1" fillId="4" borderId="12" xfId="0" applyFont="1" applyFill="1" applyBorder="1" applyAlignment="1">
      <alignment wrapText="1"/>
    </xf>
    <xf numFmtId="0" fontId="1" fillId="4" borderId="6" xfId="0" applyFont="1" applyFill="1" applyBorder="1" applyAlignment="1">
      <alignment wrapText="1"/>
    </xf>
    <xf numFmtId="0" fontId="1" fillId="4" borderId="28" xfId="0" applyFont="1" applyFill="1" applyBorder="1" applyAlignment="1">
      <alignment wrapText="1"/>
    </xf>
    <xf numFmtId="0" fontId="1" fillId="4" borderId="4" xfId="0" applyFont="1" applyFill="1" applyBorder="1" applyAlignment="1">
      <alignment wrapText="1"/>
    </xf>
    <xf numFmtId="0" fontId="1" fillId="4" borderId="0" xfId="0" applyFont="1" applyFill="1" applyAlignment="1">
      <alignment wrapText="1"/>
    </xf>
    <xf numFmtId="0" fontId="1" fillId="4" borderId="24" xfId="0" applyFont="1" applyFill="1" applyBorder="1" applyAlignment="1">
      <alignment wrapText="1"/>
    </xf>
    <xf numFmtId="0" fontId="2" fillId="0" borderId="5" xfId="0" applyFont="1" applyBorder="1"/>
    <xf numFmtId="0" fontId="2" fillId="0" borderId="13" xfId="0" applyFont="1" applyBorder="1"/>
    <xf numFmtId="0" fontId="0" fillId="0" borderId="5"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0" fillId="0" borderId="33" xfId="0" applyBorder="1" applyAlignment="1" applyProtection="1">
      <alignment horizontal="left" wrapText="1" indent="1"/>
      <protection locked="0"/>
    </xf>
    <xf numFmtId="0" fontId="7" fillId="2" borderId="3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24" xfId="0" applyBorder="1" applyAlignment="1" applyProtection="1">
      <alignment horizontal="left" vertical="top" wrapText="1" indent="1"/>
      <protection locked="0"/>
    </xf>
    <xf numFmtId="0" fontId="6" fillId="0" borderId="0" xfId="0" applyFont="1" applyAlignment="1">
      <alignment horizontal="center" vertical="center" wrapText="1"/>
    </xf>
    <xf numFmtId="0" fontId="8" fillId="0" borderId="0" xfId="0" applyFont="1" applyAlignment="1">
      <alignment vertical="top" wrapText="1"/>
    </xf>
    <xf numFmtId="0" fontId="14" fillId="0" borderId="4" xfId="0" applyFont="1" applyBorder="1" applyAlignment="1" applyProtection="1">
      <alignment horizontal="left" indent="1"/>
      <protection locked="0"/>
    </xf>
    <xf numFmtId="0" fontId="14" fillId="0" borderId="0" xfId="0" applyFont="1" applyAlignment="1" applyProtection="1">
      <alignment horizontal="left" indent="1"/>
      <protection locked="0"/>
    </xf>
    <xf numFmtId="0" fontId="14" fillId="0" borderId="24" xfId="0" applyFont="1" applyBorder="1" applyAlignment="1" applyProtection="1">
      <alignment horizontal="left" indent="1"/>
      <protection locked="0"/>
    </xf>
    <xf numFmtId="0" fontId="4" fillId="0" borderId="2" xfId="0" applyFont="1" applyBorder="1"/>
    <xf numFmtId="0" fontId="4" fillId="0" borderId="3" xfId="0" applyFont="1" applyBorder="1"/>
    <xf numFmtId="0" fontId="4" fillId="0" borderId="4" xfId="0" applyFont="1" applyBorder="1" applyAlignment="1">
      <alignment wrapText="1"/>
    </xf>
    <xf numFmtId="0" fontId="4" fillId="0" borderId="22" xfId="0" applyFont="1" applyBorder="1" applyAlignment="1">
      <alignment wrapText="1"/>
    </xf>
    <xf numFmtId="0" fontId="4" fillId="0" borderId="4" xfId="0" applyFont="1" applyBorder="1"/>
    <xf numFmtId="0" fontId="4" fillId="0" borderId="22" xfId="0" applyFont="1" applyBorder="1"/>
    <xf numFmtId="0" fontId="12" fillId="7" borderId="26" xfId="0" applyFont="1" applyFill="1" applyBorder="1"/>
    <xf numFmtId="0" fontId="12" fillId="7" borderId="27" xfId="0" applyFont="1" applyFill="1" applyBorder="1"/>
    <xf numFmtId="0" fontId="8" fillId="0" borderId="26"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13" xfId="0" applyFont="1" applyBorder="1" applyAlignment="1" applyProtection="1">
      <alignment wrapText="1"/>
      <protection locked="0"/>
    </xf>
    <xf numFmtId="0" fontId="2" fillId="3" borderId="31" xfId="0" applyFont="1" applyFill="1" applyBorder="1" applyAlignment="1">
      <alignment horizontal="center"/>
    </xf>
    <xf numFmtId="0" fontId="2" fillId="3" borderId="27" xfId="0" applyFont="1" applyFill="1" applyBorder="1" applyAlignment="1">
      <alignment horizontal="center"/>
    </xf>
    <xf numFmtId="0" fontId="2" fillId="3" borderId="30" xfId="0" applyFont="1" applyFill="1" applyBorder="1" applyAlignment="1">
      <alignment horizontal="center"/>
    </xf>
    <xf numFmtId="0" fontId="7" fillId="2" borderId="36" xfId="0" applyFont="1" applyFill="1" applyBorder="1" applyAlignment="1" applyProtection="1">
      <alignment horizontal="center" vertical="center"/>
      <protection locked="0"/>
    </xf>
    <xf numFmtId="0" fontId="0" fillId="0" borderId="15"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8" xfId="0" applyBorder="1" applyAlignment="1" applyProtection="1">
      <alignment vertical="top" wrapText="1"/>
      <protection locked="0"/>
    </xf>
    <xf numFmtId="0" fontId="1" fillId="0" borderId="0" xfId="0" applyFont="1" applyAlignment="1" applyProtection="1">
      <alignment horizontal="left" wrapText="1" indent="1"/>
      <protection locked="0"/>
    </xf>
    <xf numFmtId="0" fontId="1" fillId="0" borderId="24" xfId="0" applyFont="1" applyBorder="1" applyAlignment="1" applyProtection="1">
      <alignment horizontal="left"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D572-527C-4289-A285-CBF4005AC961}">
  <sheetPr codeName="Sheet1">
    <pageSetUpPr fitToPage="1"/>
  </sheetPr>
  <dimension ref="A1:P176"/>
  <sheetViews>
    <sheetView showGridLines="0" tabSelected="1" topLeftCell="A75" zoomScale="110" zoomScaleNormal="110" workbookViewId="0">
      <selection activeCell="A87" sqref="A87:C87"/>
    </sheetView>
  </sheetViews>
  <sheetFormatPr defaultRowHeight="14.5" x14ac:dyDescent="0.35"/>
  <cols>
    <col min="1" max="1" width="54.453125" style="1" customWidth="1"/>
    <col min="2" max="2" width="22.26953125" style="2" customWidth="1"/>
    <col min="3" max="3" width="26.54296875" style="2" customWidth="1"/>
    <col min="4" max="4" width="88.1796875" style="2" customWidth="1"/>
    <col min="5" max="5" width="19.453125" hidden="1" customWidth="1"/>
    <col min="6" max="6" width="19.453125" style="26" hidden="1" customWidth="1"/>
    <col min="7" max="7" width="16.1796875" style="2" hidden="1" customWidth="1"/>
    <col min="8" max="8" width="16.1796875" style="25" hidden="1" customWidth="1"/>
    <col min="9" max="9" width="16.1796875" style="2" hidden="1" customWidth="1"/>
    <col min="10" max="10" width="8.7265625" hidden="1" customWidth="1"/>
    <col min="11" max="11" width="11" hidden="1" customWidth="1"/>
    <col min="12" max="12" width="11.1796875" hidden="1" customWidth="1"/>
    <col min="13" max="13" width="8.7265625" hidden="1" customWidth="1"/>
    <col min="14" max="14" width="13.81640625" hidden="1" customWidth="1"/>
    <col min="15" max="15" width="9.54296875" hidden="1" customWidth="1"/>
    <col min="16" max="16" width="9.81640625" hidden="1" customWidth="1"/>
    <col min="17" max="17" width="8.7265625" customWidth="1"/>
    <col min="18" max="18" width="9.1796875" customWidth="1"/>
  </cols>
  <sheetData>
    <row r="1" spans="1:16" ht="46.5" customHeight="1" x14ac:dyDescent="0.35">
      <c r="A1" s="96" t="s">
        <v>0</v>
      </c>
      <c r="B1" s="96"/>
      <c r="C1" s="96"/>
      <c r="D1" s="96"/>
      <c r="E1" s="43"/>
      <c r="F1" s="43"/>
      <c r="G1" s="43"/>
      <c r="H1" s="43"/>
      <c r="I1" s="43"/>
    </row>
    <row r="2" spans="1:16" ht="264.75" customHeight="1" thickBot="1" x14ac:dyDescent="0.4">
      <c r="A2" s="97" t="s">
        <v>137</v>
      </c>
      <c r="B2" s="97"/>
      <c r="C2" s="97"/>
      <c r="D2" s="97"/>
      <c r="E2" s="32"/>
      <c r="F2" s="48"/>
      <c r="G2" s="16"/>
      <c r="H2" s="24"/>
      <c r="I2" s="16"/>
    </row>
    <row r="3" spans="1:16" ht="21" x14ac:dyDescent="0.5">
      <c r="A3" s="111" t="s">
        <v>1</v>
      </c>
      <c r="B3" s="112"/>
      <c r="D3" s="58" t="s">
        <v>143</v>
      </c>
      <c r="G3" s="3"/>
      <c r="H3" s="3"/>
      <c r="I3" s="3"/>
    </row>
    <row r="4" spans="1:16" ht="21.5" thickBot="1" x14ac:dyDescent="0.55000000000000004">
      <c r="A4" s="113" t="s">
        <v>2</v>
      </c>
      <c r="B4" s="114"/>
      <c r="D4" s="59" t="s">
        <v>120</v>
      </c>
      <c r="G4" s="3"/>
      <c r="H4" s="3"/>
      <c r="I4" s="3"/>
    </row>
    <row r="5" spans="1:16" ht="21" x14ac:dyDescent="0.5">
      <c r="A5" s="44" t="s">
        <v>124</v>
      </c>
      <c r="B5" s="15">
        <f>ROUND(AVERAGE(G:G),1)</f>
        <v>5</v>
      </c>
      <c r="D5" s="58" t="s">
        <v>121</v>
      </c>
      <c r="K5" s="56" t="s">
        <v>116</v>
      </c>
      <c r="L5" s="57" t="s">
        <v>138</v>
      </c>
      <c r="N5" s="5" t="s">
        <v>4</v>
      </c>
      <c r="O5" s="78" t="s">
        <v>5</v>
      </c>
      <c r="P5" s="79"/>
    </row>
    <row r="6" spans="1:16" ht="26.5" thickBot="1" x14ac:dyDescent="0.65">
      <c r="A6" s="45" t="s">
        <v>6</v>
      </c>
      <c r="B6" s="14" t="str">
        <f>INDEX(N6:P8,MATCH(B5,O6:O8,1),1)</f>
        <v>Level 2</v>
      </c>
      <c r="C6" s="39"/>
      <c r="D6" s="59" t="s">
        <v>120</v>
      </c>
      <c r="G6"/>
      <c r="H6" s="26"/>
      <c r="K6" s="52" t="s">
        <v>3</v>
      </c>
      <c r="L6" s="53">
        <v>1</v>
      </c>
      <c r="N6" s="6" t="s">
        <v>7</v>
      </c>
      <c r="O6" s="7">
        <v>0</v>
      </c>
      <c r="P6" s="8">
        <f>ROUND(((P8-O6)/3)+O6-0.1,1)</f>
        <v>2.9</v>
      </c>
    </row>
    <row r="7" spans="1:16" ht="26" x14ac:dyDescent="0.6">
      <c r="A7" s="101" t="s">
        <v>126</v>
      </c>
      <c r="B7" s="102"/>
      <c r="C7" s="40"/>
      <c r="D7" s="4"/>
      <c r="G7"/>
      <c r="H7" s="26"/>
      <c r="K7" s="52" t="s">
        <v>117</v>
      </c>
      <c r="L7" s="53">
        <v>3</v>
      </c>
      <c r="N7" s="6" t="s">
        <v>9</v>
      </c>
      <c r="O7" s="7">
        <f>P6+0.1</f>
        <v>3</v>
      </c>
      <c r="P7" s="8">
        <f>ROUND(((P8-O6)/3)+O7-0.1,1)</f>
        <v>5.9</v>
      </c>
    </row>
    <row r="8" spans="1:16" ht="16" thickBot="1" x14ac:dyDescent="0.4">
      <c r="A8" s="103" t="s">
        <v>127</v>
      </c>
      <c r="B8" s="104"/>
      <c r="K8" s="54" t="s">
        <v>8</v>
      </c>
      <c r="L8" s="55">
        <v>5</v>
      </c>
      <c r="N8" s="9" t="s">
        <v>10</v>
      </c>
      <c r="O8" s="10">
        <f>P7+0.1</f>
        <v>6</v>
      </c>
      <c r="P8" s="11">
        <f>AVERAGE(H:H)</f>
        <v>9.0384615384615383</v>
      </c>
    </row>
    <row r="9" spans="1:16" ht="15.5" x14ac:dyDescent="0.35">
      <c r="A9" s="105" t="s">
        <v>128</v>
      </c>
      <c r="B9" s="106"/>
    </row>
    <row r="10" spans="1:16" ht="16" thickBot="1" x14ac:dyDescent="0.4">
      <c r="A10" s="86"/>
      <c r="B10" s="87"/>
    </row>
    <row r="11" spans="1:16" ht="16" thickBot="1" x14ac:dyDescent="0.4">
      <c r="A11" s="107" t="s">
        <v>11</v>
      </c>
      <c r="B11" s="108"/>
      <c r="C11" s="41"/>
      <c r="D11" s="33"/>
      <c r="E11" s="33"/>
      <c r="F11" s="33"/>
    </row>
    <row r="12" spans="1:16" ht="78.75" customHeight="1" thickBot="1" x14ac:dyDescent="0.4">
      <c r="A12" s="109" t="s">
        <v>111</v>
      </c>
      <c r="B12" s="110"/>
      <c r="C12" s="37"/>
      <c r="D12" s="32"/>
      <c r="E12" s="32"/>
      <c r="F12" s="48"/>
    </row>
    <row r="13" spans="1:16" ht="15.5" x14ac:dyDescent="0.35">
      <c r="A13" s="32"/>
      <c r="B13" s="37"/>
      <c r="C13" s="37"/>
      <c r="D13" s="32"/>
      <c r="E13" s="32"/>
      <c r="F13" s="48"/>
    </row>
    <row r="14" spans="1:16" ht="16" thickBot="1" x14ac:dyDescent="0.4">
      <c r="A14" s="46"/>
      <c r="B14" s="37"/>
      <c r="C14" s="37"/>
      <c r="D14" s="32"/>
      <c r="E14" s="32"/>
      <c r="F14" s="48"/>
    </row>
    <row r="15" spans="1:16" s="2" customFormat="1" ht="16" thickBot="1" x14ac:dyDescent="0.4">
      <c r="A15" s="42" t="s">
        <v>12</v>
      </c>
      <c r="B15" s="115" t="s">
        <v>14</v>
      </c>
      <c r="C15" s="117"/>
      <c r="D15" s="35" t="s">
        <v>115</v>
      </c>
      <c r="E15" s="17" t="s">
        <v>116</v>
      </c>
      <c r="F15" s="27" t="s">
        <v>13</v>
      </c>
      <c r="G15" s="27" t="s">
        <v>15</v>
      </c>
      <c r="H15" s="18" t="s">
        <v>16</v>
      </c>
      <c r="L15"/>
      <c r="M15"/>
      <c r="N15"/>
    </row>
    <row r="16" spans="1:16" s="2" customFormat="1" ht="23.5" customHeight="1" x14ac:dyDescent="0.35">
      <c r="A16" s="47" t="s">
        <v>114</v>
      </c>
      <c r="B16" s="91" t="s">
        <v>125</v>
      </c>
      <c r="C16" s="118"/>
      <c r="D16" s="75"/>
      <c r="E16" s="17"/>
      <c r="F16" s="27">
        <v>100</v>
      </c>
      <c r="G16" s="27">
        <f>IF(B16="Yes",100,0)</f>
        <v>0</v>
      </c>
      <c r="H16" s="18"/>
      <c r="L16"/>
      <c r="M16"/>
      <c r="N16"/>
    </row>
    <row r="17" spans="1:14" s="2" customFormat="1" x14ac:dyDescent="0.35">
      <c r="A17" s="63" t="s">
        <v>122</v>
      </c>
      <c r="B17" s="64"/>
      <c r="C17" s="65"/>
      <c r="D17" s="76"/>
      <c r="E17" s="19"/>
      <c r="F17" s="25"/>
      <c r="G17" s="25"/>
      <c r="H17" s="20"/>
      <c r="L17"/>
      <c r="M17"/>
      <c r="N17"/>
    </row>
    <row r="18" spans="1:14" s="2" customFormat="1" x14ac:dyDescent="0.35">
      <c r="A18" s="72" t="s">
        <v>132</v>
      </c>
      <c r="B18" s="73"/>
      <c r="C18" s="74"/>
      <c r="D18" s="76"/>
      <c r="E18" s="19"/>
      <c r="F18" s="25"/>
      <c r="G18" s="25"/>
      <c r="H18" s="20"/>
      <c r="L18"/>
      <c r="M18"/>
      <c r="N18"/>
    </row>
    <row r="19" spans="1:14" s="2" customFormat="1" x14ac:dyDescent="0.35">
      <c r="A19" s="66" t="s">
        <v>129</v>
      </c>
      <c r="B19" s="67"/>
      <c r="C19" s="68"/>
      <c r="D19" s="76"/>
      <c r="E19" s="19"/>
      <c r="F19" s="25"/>
      <c r="G19" s="25"/>
      <c r="H19" s="20"/>
      <c r="L19"/>
      <c r="M19"/>
      <c r="N19"/>
    </row>
    <row r="20" spans="1:14" s="2" customFormat="1" x14ac:dyDescent="0.35">
      <c r="A20" s="66" t="s">
        <v>131</v>
      </c>
      <c r="B20" s="67"/>
      <c r="C20" s="68"/>
      <c r="D20" s="76"/>
      <c r="E20" s="19"/>
      <c r="F20" s="25"/>
      <c r="G20" s="25"/>
      <c r="H20" s="20"/>
      <c r="L20"/>
      <c r="M20"/>
      <c r="N20"/>
    </row>
    <row r="21" spans="1:14" s="2" customFormat="1" x14ac:dyDescent="0.35">
      <c r="A21" s="66" t="s">
        <v>139</v>
      </c>
      <c r="B21" s="67"/>
      <c r="C21" s="68"/>
      <c r="D21" s="76"/>
      <c r="E21" s="19"/>
      <c r="F21" s="25"/>
      <c r="G21" s="25"/>
      <c r="H21" s="20"/>
      <c r="L21"/>
      <c r="M21"/>
      <c r="N21"/>
    </row>
    <row r="22" spans="1:14" s="2" customFormat="1" x14ac:dyDescent="0.35">
      <c r="A22" s="66" t="s">
        <v>130</v>
      </c>
      <c r="B22" s="67"/>
      <c r="C22" s="68"/>
      <c r="D22" s="76"/>
      <c r="E22" s="19"/>
      <c r="F22" s="25"/>
      <c r="G22" s="25"/>
      <c r="H22" s="20"/>
      <c r="L22"/>
      <c r="M22"/>
      <c r="N22"/>
    </row>
    <row r="23" spans="1:14" s="2" customFormat="1" x14ac:dyDescent="0.35">
      <c r="A23" s="66" t="s">
        <v>123</v>
      </c>
      <c r="B23" s="67"/>
      <c r="C23" s="68"/>
      <c r="D23" s="76"/>
      <c r="E23" s="19"/>
      <c r="F23" s="25"/>
      <c r="G23" s="25"/>
      <c r="H23" s="20"/>
      <c r="L23"/>
      <c r="M23"/>
      <c r="N23"/>
    </row>
    <row r="24" spans="1:14" s="2" customFormat="1" x14ac:dyDescent="0.35">
      <c r="A24" s="98" t="s">
        <v>133</v>
      </c>
      <c r="B24" s="99"/>
      <c r="C24" s="100"/>
      <c r="D24" s="76"/>
      <c r="E24" s="19"/>
      <c r="F24" s="25"/>
      <c r="G24" s="25"/>
      <c r="H24" s="20"/>
      <c r="L24"/>
      <c r="M24"/>
      <c r="N24"/>
    </row>
    <row r="25" spans="1:14" s="2" customFormat="1" x14ac:dyDescent="0.35">
      <c r="A25" s="66" t="s">
        <v>136</v>
      </c>
      <c r="B25" s="67"/>
      <c r="C25" s="68"/>
      <c r="D25" s="76"/>
      <c r="E25" s="19"/>
      <c r="F25" s="25"/>
      <c r="G25" s="25"/>
      <c r="H25" s="20"/>
      <c r="L25"/>
      <c r="M25"/>
      <c r="N25"/>
    </row>
    <row r="26" spans="1:14" s="2" customFormat="1" ht="15" thickBot="1" x14ac:dyDescent="0.4">
      <c r="A26" s="69" t="s">
        <v>25</v>
      </c>
      <c r="B26" s="70"/>
      <c r="C26" s="71"/>
      <c r="D26" s="77"/>
      <c r="E26" s="19"/>
      <c r="F26" s="25"/>
      <c r="G26" s="25"/>
      <c r="H26" s="20"/>
      <c r="L26"/>
      <c r="M26"/>
      <c r="N26"/>
    </row>
    <row r="27" spans="1:14" s="2" customFormat="1" ht="16" thickBot="1" x14ac:dyDescent="0.4">
      <c r="A27" s="36" t="s">
        <v>12</v>
      </c>
      <c r="B27" s="115" t="s">
        <v>116</v>
      </c>
      <c r="C27" s="116"/>
      <c r="D27" s="34" t="s">
        <v>115</v>
      </c>
      <c r="E27" s="17" t="s">
        <v>116</v>
      </c>
      <c r="F27" s="27" t="s">
        <v>13</v>
      </c>
      <c r="G27" s="27" t="s">
        <v>15</v>
      </c>
      <c r="H27" s="18" t="s">
        <v>16</v>
      </c>
      <c r="L27"/>
      <c r="M27"/>
      <c r="N27"/>
    </row>
    <row r="28" spans="1:14" ht="23.5" customHeight="1" x14ac:dyDescent="0.35">
      <c r="A28" s="12" t="s">
        <v>17</v>
      </c>
      <c r="B28" s="91" t="s">
        <v>118</v>
      </c>
      <c r="C28" s="92"/>
      <c r="D28" s="75"/>
      <c r="E28" s="17">
        <f>INDEX($K$6:$L$8,MATCH(B28,$K$6:$K$8,0),2)</f>
        <v>3</v>
      </c>
      <c r="F28" s="27">
        <v>3</v>
      </c>
      <c r="G28" s="27">
        <f>E28*F28</f>
        <v>9</v>
      </c>
      <c r="H28" s="18">
        <f>F28*$L$8</f>
        <v>15</v>
      </c>
      <c r="I28"/>
    </row>
    <row r="29" spans="1:14" x14ac:dyDescent="0.35">
      <c r="A29" s="80" t="s">
        <v>18</v>
      </c>
      <c r="B29" s="81"/>
      <c r="C29" s="82"/>
      <c r="D29" s="76"/>
      <c r="E29" s="19"/>
      <c r="F29" s="25"/>
      <c r="G29" s="25"/>
      <c r="H29" s="20"/>
      <c r="I29"/>
    </row>
    <row r="30" spans="1:14" ht="14.5" customHeight="1" x14ac:dyDescent="0.35">
      <c r="A30" s="60" t="s">
        <v>19</v>
      </c>
      <c r="B30" s="61"/>
      <c r="C30" s="62"/>
      <c r="D30" s="76"/>
      <c r="E30" s="19"/>
      <c r="F30" s="25"/>
      <c r="G30" s="25"/>
      <c r="H30" s="20"/>
      <c r="I30"/>
    </row>
    <row r="31" spans="1:14" ht="14.5" customHeight="1" x14ac:dyDescent="0.35">
      <c r="A31" s="60" t="s">
        <v>134</v>
      </c>
      <c r="B31" s="61"/>
      <c r="C31" s="62"/>
      <c r="D31" s="76"/>
      <c r="E31" s="19"/>
      <c r="F31" s="25"/>
      <c r="G31" s="25"/>
      <c r="H31" s="20"/>
      <c r="I31"/>
    </row>
    <row r="32" spans="1:14" x14ac:dyDescent="0.35">
      <c r="A32" s="60" t="s">
        <v>20</v>
      </c>
      <c r="B32" s="61"/>
      <c r="C32" s="62"/>
      <c r="D32" s="76"/>
      <c r="E32" s="19"/>
      <c r="F32" s="25"/>
      <c r="G32" s="25"/>
      <c r="H32" s="20"/>
      <c r="I32"/>
    </row>
    <row r="33" spans="1:9" ht="14.5" customHeight="1" x14ac:dyDescent="0.35">
      <c r="A33" s="60" t="s">
        <v>21</v>
      </c>
      <c r="B33" s="61"/>
      <c r="C33" s="62"/>
      <c r="D33" s="76"/>
      <c r="E33" s="19"/>
      <c r="F33" s="25"/>
      <c r="G33" s="25"/>
      <c r="H33" s="20"/>
      <c r="I33"/>
    </row>
    <row r="34" spans="1:9" x14ac:dyDescent="0.35">
      <c r="A34" s="60" t="s">
        <v>22</v>
      </c>
      <c r="B34" s="61"/>
      <c r="C34" s="62"/>
      <c r="D34" s="76"/>
      <c r="E34" s="19"/>
      <c r="F34" s="25"/>
      <c r="G34" s="25"/>
      <c r="H34" s="20"/>
      <c r="I34"/>
    </row>
    <row r="35" spans="1:9" ht="15" customHeight="1" x14ac:dyDescent="0.35">
      <c r="A35" s="60" t="s">
        <v>23</v>
      </c>
      <c r="B35" s="61"/>
      <c r="C35" s="62"/>
      <c r="D35" s="76"/>
      <c r="E35" s="19"/>
      <c r="F35" s="25"/>
      <c r="G35" s="25"/>
      <c r="H35" s="20"/>
      <c r="I35"/>
    </row>
    <row r="36" spans="1:9" x14ac:dyDescent="0.35">
      <c r="A36" s="60" t="s">
        <v>25</v>
      </c>
      <c r="B36" s="61"/>
      <c r="C36" s="62"/>
      <c r="D36" s="76"/>
      <c r="E36" s="19"/>
      <c r="F36" s="25"/>
      <c r="G36" s="25"/>
      <c r="H36" s="20"/>
      <c r="I36"/>
    </row>
    <row r="37" spans="1:9" x14ac:dyDescent="0.35">
      <c r="A37" s="83" t="s">
        <v>26</v>
      </c>
      <c r="B37" s="84"/>
      <c r="C37" s="85"/>
      <c r="D37" s="76"/>
      <c r="E37" s="21"/>
      <c r="G37" s="26"/>
      <c r="H37" s="13"/>
      <c r="I37"/>
    </row>
    <row r="38" spans="1:9" x14ac:dyDescent="0.35">
      <c r="A38" s="60" t="s">
        <v>27</v>
      </c>
      <c r="B38" s="61"/>
      <c r="C38" s="62"/>
      <c r="D38" s="76"/>
      <c r="E38" s="19"/>
      <c r="F38" s="25"/>
      <c r="G38" s="25"/>
      <c r="H38" s="20"/>
      <c r="I38"/>
    </row>
    <row r="39" spans="1:9" ht="14.5" customHeight="1" x14ac:dyDescent="0.35">
      <c r="A39" s="60" t="s">
        <v>28</v>
      </c>
      <c r="B39" s="61"/>
      <c r="C39" s="62"/>
      <c r="D39" s="76"/>
      <c r="E39" s="19"/>
      <c r="F39" s="25"/>
      <c r="G39" s="25"/>
      <c r="H39" s="20"/>
      <c r="I39"/>
    </row>
    <row r="40" spans="1:9" ht="14.5" customHeight="1" x14ac:dyDescent="0.35">
      <c r="A40" s="60" t="s">
        <v>29</v>
      </c>
      <c r="B40" s="61"/>
      <c r="C40" s="62"/>
      <c r="D40" s="76"/>
      <c r="E40" s="19"/>
      <c r="F40" s="25"/>
      <c r="G40" s="25"/>
      <c r="H40" s="20"/>
      <c r="I40"/>
    </row>
    <row r="41" spans="1:9" x14ac:dyDescent="0.35">
      <c r="A41" s="60" t="s">
        <v>30</v>
      </c>
      <c r="B41" s="61"/>
      <c r="C41" s="62"/>
      <c r="D41" s="76"/>
      <c r="E41" s="19"/>
      <c r="F41" s="25"/>
      <c r="G41" s="25"/>
      <c r="H41" s="20"/>
      <c r="I41"/>
    </row>
    <row r="42" spans="1:9" x14ac:dyDescent="0.35">
      <c r="A42" s="60" t="s">
        <v>31</v>
      </c>
      <c r="B42" s="61"/>
      <c r="C42" s="62"/>
      <c r="D42" s="76"/>
      <c r="E42" s="19"/>
      <c r="F42" s="25"/>
      <c r="G42" s="25"/>
      <c r="H42" s="20"/>
      <c r="I42"/>
    </row>
    <row r="43" spans="1:9" x14ac:dyDescent="0.35">
      <c r="A43" s="60" t="s">
        <v>113</v>
      </c>
      <c r="B43" s="61"/>
      <c r="C43" s="62"/>
      <c r="D43" s="76"/>
      <c r="E43" s="19"/>
      <c r="F43" s="25"/>
      <c r="G43" s="25"/>
      <c r="H43" s="20"/>
      <c r="I43"/>
    </row>
    <row r="44" spans="1:9" x14ac:dyDescent="0.35">
      <c r="A44" s="60" t="s">
        <v>32</v>
      </c>
      <c r="B44" s="61"/>
      <c r="C44" s="62"/>
      <c r="D44" s="76"/>
      <c r="E44" s="19"/>
      <c r="F44" s="25"/>
      <c r="G44" s="25"/>
      <c r="H44" s="20"/>
      <c r="I44"/>
    </row>
    <row r="45" spans="1:9" ht="15" customHeight="1" x14ac:dyDescent="0.35">
      <c r="A45" s="60" t="s">
        <v>33</v>
      </c>
      <c r="B45" s="61"/>
      <c r="C45" s="62"/>
      <c r="D45" s="76"/>
      <c r="E45" s="19"/>
      <c r="F45" s="25"/>
      <c r="G45" s="25"/>
      <c r="H45" s="20"/>
      <c r="I45"/>
    </row>
    <row r="46" spans="1:9" ht="14.5" customHeight="1" x14ac:dyDescent="0.35">
      <c r="A46" s="60" t="s">
        <v>34</v>
      </c>
      <c r="B46" s="61"/>
      <c r="C46" s="62"/>
      <c r="D46" s="76"/>
      <c r="E46" s="19"/>
      <c r="F46" s="25"/>
      <c r="G46" s="25"/>
      <c r="H46" s="20"/>
      <c r="I46"/>
    </row>
    <row r="47" spans="1:9" ht="15" thickBot="1" x14ac:dyDescent="0.4">
      <c r="A47" s="88" t="s">
        <v>25</v>
      </c>
      <c r="B47" s="89"/>
      <c r="C47" s="90"/>
      <c r="D47" s="77"/>
      <c r="E47" s="22"/>
      <c r="F47" s="28"/>
      <c r="G47" s="28"/>
      <c r="H47" s="23"/>
      <c r="I47"/>
    </row>
    <row r="48" spans="1:9" ht="23.5" customHeight="1" x14ac:dyDescent="0.35">
      <c r="A48" s="50" t="s">
        <v>35</v>
      </c>
      <c r="B48" s="91" t="s">
        <v>118</v>
      </c>
      <c r="C48" s="92"/>
      <c r="D48" s="75"/>
      <c r="E48" s="2">
        <f>INDEX($K$6:$L$8,MATCH(B48,$K$6:$K$8,0),2)</f>
        <v>3</v>
      </c>
      <c r="F48" s="25">
        <v>3</v>
      </c>
      <c r="G48" s="27">
        <f>E48*F48</f>
        <v>9</v>
      </c>
      <c r="H48" s="18">
        <f>F48*$L$8</f>
        <v>15</v>
      </c>
      <c r="I48"/>
    </row>
    <row r="49" spans="1:9" x14ac:dyDescent="0.35">
      <c r="A49" s="80" t="s">
        <v>18</v>
      </c>
      <c r="B49" s="81"/>
      <c r="C49" s="82"/>
      <c r="D49" s="76"/>
      <c r="E49" s="2"/>
      <c r="F49" s="25"/>
      <c r="G49" s="25"/>
      <c r="H49" s="20"/>
      <c r="I49"/>
    </row>
    <row r="50" spans="1:9" x14ac:dyDescent="0.35">
      <c r="A50" s="60" t="s">
        <v>36</v>
      </c>
      <c r="B50" s="61"/>
      <c r="C50" s="62"/>
      <c r="D50" s="76"/>
      <c r="E50" s="2"/>
      <c r="F50" s="25"/>
      <c r="G50" s="25"/>
      <c r="H50" s="20"/>
      <c r="I50"/>
    </row>
    <row r="51" spans="1:9" ht="15" customHeight="1" x14ac:dyDescent="0.35">
      <c r="A51" s="60" t="s">
        <v>24</v>
      </c>
      <c r="B51" s="61"/>
      <c r="C51" s="62"/>
      <c r="D51" s="76"/>
      <c r="E51" s="29"/>
      <c r="F51" s="49"/>
      <c r="G51" s="29"/>
      <c r="H51" s="20"/>
      <c r="I51"/>
    </row>
    <row r="52" spans="1:9" ht="15" customHeight="1" x14ac:dyDescent="0.35">
      <c r="A52" s="60" t="s">
        <v>37</v>
      </c>
      <c r="B52" s="61"/>
      <c r="C52" s="62"/>
      <c r="D52" s="76"/>
      <c r="E52" s="2"/>
      <c r="F52" s="25"/>
      <c r="G52" s="25"/>
      <c r="H52" s="20"/>
      <c r="I52"/>
    </row>
    <row r="53" spans="1:9" ht="14.5" customHeight="1" x14ac:dyDescent="0.35">
      <c r="A53" s="60" t="s">
        <v>38</v>
      </c>
      <c r="B53" s="61"/>
      <c r="C53" s="62"/>
      <c r="D53" s="76"/>
      <c r="E53" s="2"/>
      <c r="F53" s="25"/>
      <c r="G53" s="25"/>
      <c r="H53" s="20"/>
      <c r="I53"/>
    </row>
    <row r="54" spans="1:9" x14ac:dyDescent="0.35">
      <c r="A54" s="60" t="s">
        <v>39</v>
      </c>
      <c r="B54" s="61"/>
      <c r="C54" s="62"/>
      <c r="D54" s="76"/>
      <c r="E54" s="2"/>
      <c r="F54" s="25"/>
      <c r="G54" s="25"/>
      <c r="H54" s="20"/>
      <c r="I54"/>
    </row>
    <row r="55" spans="1:9" x14ac:dyDescent="0.35">
      <c r="A55" s="60" t="s">
        <v>40</v>
      </c>
      <c r="B55" s="61"/>
      <c r="C55" s="62"/>
      <c r="D55" s="76"/>
      <c r="E55" s="2"/>
      <c r="F55" s="25"/>
      <c r="G55" s="25"/>
      <c r="H55" s="20"/>
      <c r="I55"/>
    </row>
    <row r="56" spans="1:9" x14ac:dyDescent="0.35">
      <c r="A56" s="60" t="s">
        <v>41</v>
      </c>
      <c r="B56" s="61"/>
      <c r="C56" s="62"/>
      <c r="D56" s="76"/>
      <c r="E56" s="2"/>
      <c r="F56" s="25"/>
      <c r="G56" s="25"/>
      <c r="H56" s="20"/>
      <c r="I56"/>
    </row>
    <row r="57" spans="1:9" ht="15" customHeight="1" x14ac:dyDescent="0.35">
      <c r="A57" s="60" t="s">
        <v>42</v>
      </c>
      <c r="B57" s="61"/>
      <c r="C57" s="62"/>
      <c r="D57" s="76"/>
      <c r="E57" s="2"/>
      <c r="F57" s="25"/>
      <c r="G57" s="25"/>
      <c r="H57" s="20"/>
      <c r="I57"/>
    </row>
    <row r="58" spans="1:9" x14ac:dyDescent="0.35">
      <c r="A58" s="60" t="s">
        <v>25</v>
      </c>
      <c r="B58" s="61"/>
      <c r="C58" s="62"/>
      <c r="D58" s="76"/>
      <c r="E58" s="2"/>
      <c r="F58" s="25"/>
      <c r="G58" s="25"/>
      <c r="H58" s="20"/>
      <c r="I58"/>
    </row>
    <row r="59" spans="1:9" x14ac:dyDescent="0.35">
      <c r="A59" s="30" t="s">
        <v>26</v>
      </c>
      <c r="B59" s="51"/>
      <c r="C59" s="51"/>
      <c r="D59" s="76"/>
      <c r="G59" s="26"/>
      <c r="H59" s="13"/>
      <c r="I59"/>
    </row>
    <row r="60" spans="1:9" ht="14.5" customHeight="1" x14ac:dyDescent="0.35">
      <c r="A60" s="60" t="s">
        <v>43</v>
      </c>
      <c r="B60" s="61"/>
      <c r="C60" s="62"/>
      <c r="D60" s="76"/>
      <c r="E60" s="2"/>
      <c r="F60" s="25"/>
      <c r="G60" s="25"/>
      <c r="H60" s="20"/>
      <c r="I60"/>
    </row>
    <row r="61" spans="1:9" x14ac:dyDescent="0.35">
      <c r="A61" s="60" t="s">
        <v>44</v>
      </c>
      <c r="B61" s="61"/>
      <c r="C61" s="62"/>
      <c r="D61" s="76"/>
      <c r="E61" s="2"/>
      <c r="F61" s="25"/>
      <c r="G61" s="25"/>
      <c r="H61" s="20"/>
      <c r="I61"/>
    </row>
    <row r="62" spans="1:9" ht="14.5" customHeight="1" x14ac:dyDescent="0.35">
      <c r="A62" s="60" t="s">
        <v>45</v>
      </c>
      <c r="B62" s="61"/>
      <c r="C62" s="62"/>
      <c r="D62" s="76"/>
      <c r="E62" s="2"/>
      <c r="F62" s="25"/>
      <c r="G62" s="25"/>
      <c r="H62" s="20"/>
      <c r="I62"/>
    </row>
    <row r="63" spans="1:9" ht="15" thickBot="1" x14ac:dyDescent="0.4">
      <c r="A63" s="88" t="s">
        <v>25</v>
      </c>
      <c r="B63" s="89"/>
      <c r="C63" s="90"/>
      <c r="D63" s="77"/>
      <c r="E63" s="2"/>
      <c r="F63" s="25"/>
      <c r="G63" s="25"/>
      <c r="H63" s="2"/>
      <c r="I63" s="21"/>
    </row>
    <row r="64" spans="1:9" ht="23.5" customHeight="1" x14ac:dyDescent="0.35">
      <c r="A64" s="12" t="s">
        <v>46</v>
      </c>
      <c r="B64" s="91" t="s">
        <v>118</v>
      </c>
      <c r="C64" s="92"/>
      <c r="D64" s="119"/>
      <c r="E64" s="17">
        <f>INDEX($K$6:$L$8,MATCH(B64,$K$6:$K$8,0),2)</f>
        <v>3</v>
      </c>
      <c r="F64" s="27">
        <v>0.5</v>
      </c>
      <c r="G64" s="27">
        <f>E64*F64</f>
        <v>1.5</v>
      </c>
      <c r="H64" s="18">
        <f>F64*$L$8</f>
        <v>2.5</v>
      </c>
      <c r="I64"/>
    </row>
    <row r="65" spans="1:9" x14ac:dyDescent="0.35">
      <c r="A65" s="31" t="s">
        <v>18</v>
      </c>
      <c r="B65" s="38"/>
      <c r="C65" s="38"/>
      <c r="D65" s="120"/>
      <c r="E65" s="19"/>
      <c r="F65" s="25"/>
      <c r="G65" s="25"/>
      <c r="H65" s="20"/>
      <c r="I65"/>
    </row>
    <row r="66" spans="1:9" x14ac:dyDescent="0.35">
      <c r="A66" s="60" t="s">
        <v>144</v>
      </c>
      <c r="B66" s="122"/>
      <c r="C66" s="123"/>
      <c r="D66" s="120"/>
      <c r="E66" s="19"/>
      <c r="F66" s="25"/>
      <c r="G66" s="25"/>
      <c r="H66" s="20"/>
      <c r="I66"/>
    </row>
    <row r="67" spans="1:9" ht="14.5" customHeight="1" x14ac:dyDescent="0.35">
      <c r="A67" s="60" t="s">
        <v>47</v>
      </c>
      <c r="B67" s="61"/>
      <c r="C67" s="62"/>
      <c r="D67" s="120"/>
      <c r="E67" s="19"/>
      <c r="F67" s="25"/>
      <c r="G67" s="25"/>
      <c r="H67" s="20"/>
      <c r="I67"/>
    </row>
    <row r="68" spans="1:9" x14ac:dyDescent="0.35">
      <c r="A68" s="30" t="s">
        <v>26</v>
      </c>
      <c r="B68" s="51"/>
      <c r="C68" s="51"/>
      <c r="D68" s="120"/>
      <c r="E68" s="19"/>
      <c r="F68" s="25"/>
      <c r="G68" s="25"/>
      <c r="H68" s="20"/>
      <c r="I68"/>
    </row>
    <row r="69" spans="1:9" ht="14.5" customHeight="1" x14ac:dyDescent="0.35">
      <c r="A69" s="60" t="s">
        <v>48</v>
      </c>
      <c r="B69" s="61"/>
      <c r="C69" s="62"/>
      <c r="D69" s="120"/>
      <c r="E69" s="19"/>
      <c r="F69" s="25"/>
      <c r="G69" s="25"/>
      <c r="H69" s="20"/>
      <c r="I69"/>
    </row>
    <row r="70" spans="1:9" ht="15" thickBot="1" x14ac:dyDescent="0.4">
      <c r="A70" s="88" t="s">
        <v>25</v>
      </c>
      <c r="B70" s="89"/>
      <c r="C70" s="90"/>
      <c r="D70" s="121"/>
      <c r="E70" s="22"/>
      <c r="F70" s="28"/>
      <c r="G70" s="28"/>
      <c r="H70" s="23"/>
      <c r="I70"/>
    </row>
    <row r="71" spans="1:9" ht="23.5" customHeight="1" x14ac:dyDescent="0.35">
      <c r="A71" s="50" t="s">
        <v>49</v>
      </c>
      <c r="B71" s="91" t="s">
        <v>118</v>
      </c>
      <c r="C71" s="92"/>
      <c r="D71" s="119"/>
      <c r="E71" s="2">
        <f>INDEX($K$6:$L$8,MATCH(B71,$K$6:$K$8,0),2)</f>
        <v>3</v>
      </c>
      <c r="F71" s="27">
        <v>3</v>
      </c>
      <c r="G71" s="27">
        <f>E71*F71</f>
        <v>9</v>
      </c>
      <c r="H71" s="18">
        <f>F71*$L$8</f>
        <v>15</v>
      </c>
      <c r="I71"/>
    </row>
    <row r="72" spans="1:9" x14ac:dyDescent="0.35">
      <c r="A72" s="31" t="s">
        <v>18</v>
      </c>
      <c r="B72" s="38"/>
      <c r="C72" s="38"/>
      <c r="D72" s="120"/>
      <c r="E72" s="19"/>
      <c r="F72" s="25"/>
      <c r="G72" s="25"/>
      <c r="H72" s="20"/>
      <c r="I72"/>
    </row>
    <row r="73" spans="1:9" ht="15" customHeight="1" x14ac:dyDescent="0.35">
      <c r="A73" s="60" t="s">
        <v>50</v>
      </c>
      <c r="B73" s="61"/>
      <c r="C73" s="62"/>
      <c r="D73" s="120"/>
      <c r="E73" s="19"/>
      <c r="F73" s="25"/>
      <c r="G73" s="25"/>
      <c r="H73" s="20"/>
      <c r="I73"/>
    </row>
    <row r="74" spans="1:9" x14ac:dyDescent="0.35">
      <c r="A74" s="60" t="s">
        <v>51</v>
      </c>
      <c r="B74" s="61"/>
      <c r="C74" s="62"/>
      <c r="D74" s="120"/>
      <c r="E74" s="19"/>
      <c r="F74" s="25"/>
      <c r="G74" s="25"/>
      <c r="H74" s="20"/>
      <c r="I74"/>
    </row>
    <row r="75" spans="1:9" x14ac:dyDescent="0.35">
      <c r="A75" s="60" t="s">
        <v>52</v>
      </c>
      <c r="B75" s="61"/>
      <c r="C75" s="62"/>
      <c r="D75" s="120"/>
      <c r="E75" s="19"/>
      <c r="F75" s="25"/>
      <c r="G75" s="25"/>
      <c r="H75" s="20"/>
      <c r="I75"/>
    </row>
    <row r="76" spans="1:9" x14ac:dyDescent="0.35">
      <c r="A76" s="60" t="s">
        <v>25</v>
      </c>
      <c r="B76" s="61"/>
      <c r="C76" s="62"/>
      <c r="D76" s="120"/>
      <c r="E76" s="19"/>
      <c r="F76" s="25"/>
      <c r="G76" s="25"/>
      <c r="H76" s="20"/>
      <c r="I76"/>
    </row>
    <row r="77" spans="1:9" x14ac:dyDescent="0.35">
      <c r="A77" s="30" t="s">
        <v>26</v>
      </c>
      <c r="B77" s="51"/>
      <c r="C77" s="51"/>
      <c r="D77" s="120"/>
      <c r="E77" s="21"/>
      <c r="G77" s="26"/>
      <c r="H77" s="13"/>
      <c r="I77"/>
    </row>
    <row r="78" spans="1:9" ht="14.5" customHeight="1" x14ac:dyDescent="0.35">
      <c r="A78" s="60" t="s">
        <v>53</v>
      </c>
      <c r="B78" s="61"/>
      <c r="C78" s="62"/>
      <c r="D78" s="120"/>
      <c r="E78" s="19"/>
      <c r="F78" s="25"/>
      <c r="G78" s="25"/>
      <c r="H78" s="20"/>
      <c r="I78"/>
    </row>
    <row r="79" spans="1:9" ht="14.5" customHeight="1" x14ac:dyDescent="0.35">
      <c r="A79" s="60" t="s">
        <v>54</v>
      </c>
      <c r="B79" s="61"/>
      <c r="C79" s="62"/>
      <c r="D79" s="120"/>
      <c r="E79" s="19"/>
      <c r="F79" s="25"/>
      <c r="G79" s="25"/>
      <c r="H79" s="20"/>
      <c r="I79"/>
    </row>
    <row r="80" spans="1:9" ht="15" thickBot="1" x14ac:dyDescent="0.4">
      <c r="A80" s="88" t="s">
        <v>25</v>
      </c>
      <c r="B80" s="89"/>
      <c r="C80" s="90"/>
      <c r="D80" s="121"/>
      <c r="E80" s="22"/>
      <c r="F80" s="28"/>
      <c r="G80" s="28"/>
      <c r="H80" s="23"/>
      <c r="I80"/>
    </row>
    <row r="81" spans="1:9" ht="23.5" customHeight="1" x14ac:dyDescent="0.35">
      <c r="A81" s="50" t="s">
        <v>55</v>
      </c>
      <c r="B81" s="91" t="s">
        <v>118</v>
      </c>
      <c r="C81" s="92"/>
      <c r="D81" s="75"/>
      <c r="E81" s="2">
        <f>INDEX($K$6:$L$8,MATCH(B81,$K$6:$K$8,0),2)</f>
        <v>3</v>
      </c>
      <c r="F81" s="27">
        <v>3</v>
      </c>
      <c r="G81" s="27">
        <f>E81*F81</f>
        <v>9</v>
      </c>
      <c r="H81" s="18">
        <f>F81*$L$8</f>
        <v>15</v>
      </c>
      <c r="I81"/>
    </row>
    <row r="82" spans="1:9" x14ac:dyDescent="0.35">
      <c r="A82" s="31" t="s">
        <v>18</v>
      </c>
      <c r="B82" s="38"/>
      <c r="C82" s="38"/>
      <c r="D82" s="76"/>
      <c r="E82" s="19"/>
      <c r="F82" s="25"/>
      <c r="G82" s="25"/>
      <c r="H82" s="20"/>
      <c r="I82"/>
    </row>
    <row r="83" spans="1:9" ht="15" customHeight="1" x14ac:dyDescent="0.35">
      <c r="A83" s="60" t="s">
        <v>56</v>
      </c>
      <c r="B83" s="61"/>
      <c r="C83" s="62"/>
      <c r="D83" s="76"/>
      <c r="E83" s="19"/>
      <c r="F83" s="25"/>
      <c r="G83" s="25"/>
      <c r="H83" s="20"/>
      <c r="I83"/>
    </row>
    <row r="84" spans="1:9" ht="29.25" customHeight="1" x14ac:dyDescent="0.35">
      <c r="A84" s="60" t="s">
        <v>57</v>
      </c>
      <c r="B84" s="61"/>
      <c r="C84" s="62"/>
      <c r="D84" s="76"/>
      <c r="E84" s="19"/>
      <c r="F84" s="25"/>
      <c r="G84" s="25"/>
      <c r="H84" s="20"/>
      <c r="I84"/>
    </row>
    <row r="85" spans="1:9" ht="29.25" customHeight="1" x14ac:dyDescent="0.35">
      <c r="A85" s="60" t="s">
        <v>58</v>
      </c>
      <c r="B85" s="61"/>
      <c r="C85" s="62"/>
      <c r="D85" s="76"/>
      <c r="E85" s="19"/>
      <c r="F85" s="25"/>
      <c r="G85" s="25"/>
      <c r="H85" s="20"/>
      <c r="I85"/>
    </row>
    <row r="86" spans="1:9" x14ac:dyDescent="0.35">
      <c r="A86" s="60" t="s">
        <v>59</v>
      </c>
      <c r="B86" s="61"/>
      <c r="C86" s="62"/>
      <c r="D86" s="76"/>
      <c r="E86" s="19"/>
      <c r="F86" s="25"/>
      <c r="G86" s="25"/>
      <c r="H86" s="20"/>
      <c r="I86"/>
    </row>
    <row r="87" spans="1:9" x14ac:dyDescent="0.35">
      <c r="A87" s="60" t="s">
        <v>60</v>
      </c>
      <c r="B87" s="61"/>
      <c r="C87" s="62"/>
      <c r="D87" s="76"/>
      <c r="E87" s="19"/>
      <c r="F87" s="25"/>
      <c r="G87" s="25"/>
      <c r="H87" s="20"/>
      <c r="I87"/>
    </row>
    <row r="88" spans="1:9" ht="14.5" customHeight="1" x14ac:dyDescent="0.35">
      <c r="A88" s="60" t="s">
        <v>61</v>
      </c>
      <c r="B88" s="61"/>
      <c r="C88" s="62"/>
      <c r="D88" s="76"/>
      <c r="E88" s="19"/>
      <c r="F88" s="25"/>
      <c r="G88" s="25"/>
      <c r="H88" s="20"/>
      <c r="I88"/>
    </row>
    <row r="89" spans="1:9" ht="14.5" customHeight="1" x14ac:dyDescent="0.35">
      <c r="A89" s="60" t="s">
        <v>62</v>
      </c>
      <c r="B89" s="61"/>
      <c r="C89" s="62"/>
      <c r="D89" s="76"/>
      <c r="E89" s="19"/>
      <c r="F89" s="25"/>
      <c r="G89" s="25"/>
      <c r="H89" s="20"/>
      <c r="I89"/>
    </row>
    <row r="90" spans="1:9" ht="14.5" customHeight="1" x14ac:dyDescent="0.35">
      <c r="A90" s="60" t="s">
        <v>63</v>
      </c>
      <c r="B90" s="61"/>
      <c r="C90" s="62"/>
      <c r="D90" s="76"/>
      <c r="E90" s="19"/>
      <c r="F90" s="25"/>
      <c r="G90" s="25"/>
      <c r="H90" s="20"/>
      <c r="I90"/>
    </row>
    <row r="91" spans="1:9" ht="15" customHeight="1" x14ac:dyDescent="0.35">
      <c r="A91" s="60" t="s">
        <v>64</v>
      </c>
      <c r="B91" s="61"/>
      <c r="C91" s="62"/>
      <c r="D91" s="76"/>
      <c r="E91" s="19"/>
      <c r="F91" s="25"/>
      <c r="G91" s="25"/>
      <c r="H91" s="20"/>
      <c r="I91"/>
    </row>
    <row r="92" spans="1:9" x14ac:dyDescent="0.35">
      <c r="A92" s="60" t="s">
        <v>65</v>
      </c>
      <c r="B92" s="61"/>
      <c r="C92" s="62"/>
      <c r="D92" s="76"/>
      <c r="E92" s="19"/>
      <c r="F92" s="25"/>
      <c r="G92" s="25"/>
      <c r="H92" s="20"/>
      <c r="I92"/>
    </row>
    <row r="93" spans="1:9" x14ac:dyDescent="0.35">
      <c r="A93" s="30" t="s">
        <v>66</v>
      </c>
      <c r="B93" s="51"/>
      <c r="C93" s="51"/>
      <c r="D93" s="76"/>
      <c r="E93" s="21"/>
      <c r="G93" s="26"/>
      <c r="H93" s="13"/>
      <c r="I93"/>
    </row>
    <row r="94" spans="1:9" ht="14.5" customHeight="1" x14ac:dyDescent="0.35">
      <c r="A94" s="60" t="s">
        <v>67</v>
      </c>
      <c r="B94" s="61"/>
      <c r="C94" s="62"/>
      <c r="D94" s="76"/>
      <c r="E94" s="19"/>
      <c r="F94" s="25"/>
      <c r="G94" s="25"/>
      <c r="H94" s="20"/>
      <c r="I94"/>
    </row>
    <row r="95" spans="1:9" ht="14.5" customHeight="1" x14ac:dyDescent="0.35">
      <c r="A95" s="60" t="s">
        <v>68</v>
      </c>
      <c r="B95" s="61"/>
      <c r="C95" s="62"/>
      <c r="D95" s="76"/>
      <c r="E95" s="19"/>
      <c r="F95" s="25"/>
      <c r="G95" s="25"/>
      <c r="H95" s="20"/>
      <c r="I95"/>
    </row>
    <row r="96" spans="1:9" ht="15" thickBot="1" x14ac:dyDescent="0.4">
      <c r="A96" s="88" t="s">
        <v>65</v>
      </c>
      <c r="B96" s="89"/>
      <c r="C96" s="90"/>
      <c r="D96" s="77"/>
      <c r="E96" s="22"/>
      <c r="F96" s="28"/>
      <c r="G96" s="28"/>
      <c r="H96" s="23"/>
      <c r="I96"/>
    </row>
    <row r="97" spans="1:9" ht="23.5" customHeight="1" x14ac:dyDescent="0.35">
      <c r="A97" s="50" t="s">
        <v>69</v>
      </c>
      <c r="B97" s="91" t="s">
        <v>118</v>
      </c>
      <c r="C97" s="92"/>
      <c r="D97" s="75"/>
      <c r="E97" s="2">
        <f>INDEX($K$6:$L$8,MATCH(B97,$K$6:$K$8,0),2)</f>
        <v>3</v>
      </c>
      <c r="F97" s="27">
        <v>2</v>
      </c>
      <c r="G97" s="27">
        <f>E97*F97</f>
        <v>6</v>
      </c>
      <c r="H97" s="18">
        <f>F97*$L$8</f>
        <v>10</v>
      </c>
      <c r="I97"/>
    </row>
    <row r="98" spans="1:9" x14ac:dyDescent="0.35">
      <c r="A98" s="31" t="s">
        <v>18</v>
      </c>
      <c r="B98" s="38"/>
      <c r="C98" s="38"/>
      <c r="D98" s="76"/>
      <c r="E98" s="19"/>
      <c r="F98" s="25"/>
      <c r="G98" s="25"/>
      <c r="H98" s="20"/>
      <c r="I98"/>
    </row>
    <row r="99" spans="1:9" ht="14.5" customHeight="1" x14ac:dyDescent="0.35">
      <c r="A99" s="60" t="s">
        <v>70</v>
      </c>
      <c r="B99" s="61"/>
      <c r="C99" s="62"/>
      <c r="D99" s="76"/>
      <c r="E99" s="19"/>
      <c r="F99" s="25"/>
      <c r="G99" s="25"/>
      <c r="H99" s="20"/>
      <c r="I99"/>
    </row>
    <row r="100" spans="1:9" x14ac:dyDescent="0.35">
      <c r="A100" s="60" t="s">
        <v>71</v>
      </c>
      <c r="B100" s="61"/>
      <c r="C100" s="62"/>
      <c r="D100" s="76"/>
      <c r="E100" s="19"/>
      <c r="F100" s="25"/>
      <c r="G100" s="25"/>
      <c r="H100" s="20"/>
      <c r="I100"/>
    </row>
    <row r="101" spans="1:9" x14ac:dyDescent="0.35">
      <c r="A101" s="60" t="s">
        <v>25</v>
      </c>
      <c r="B101" s="61"/>
      <c r="C101" s="62"/>
      <c r="D101" s="76"/>
      <c r="E101" s="19"/>
      <c r="F101" s="25"/>
      <c r="G101" s="25"/>
      <c r="H101" s="20"/>
      <c r="I101"/>
    </row>
    <row r="102" spans="1:9" x14ac:dyDescent="0.35">
      <c r="A102" s="30" t="s">
        <v>26</v>
      </c>
      <c r="B102" s="51"/>
      <c r="C102" s="51"/>
      <c r="D102" s="76"/>
      <c r="E102" s="21"/>
      <c r="G102" s="26"/>
      <c r="H102" s="13"/>
      <c r="I102"/>
    </row>
    <row r="103" spans="1:9" x14ac:dyDescent="0.35">
      <c r="A103" s="60" t="s">
        <v>135</v>
      </c>
      <c r="B103" s="61"/>
      <c r="C103" s="62"/>
      <c r="D103" s="76"/>
      <c r="E103" s="19"/>
      <c r="F103" s="25"/>
      <c r="G103" s="25"/>
      <c r="H103" s="20"/>
      <c r="I103"/>
    </row>
    <row r="104" spans="1:9" ht="14.5" customHeight="1" x14ac:dyDescent="0.35">
      <c r="A104" s="60" t="s">
        <v>72</v>
      </c>
      <c r="B104" s="61"/>
      <c r="C104" s="62"/>
      <c r="D104" s="76"/>
      <c r="E104" s="19"/>
      <c r="F104" s="25"/>
      <c r="G104" s="25"/>
      <c r="H104" s="20"/>
      <c r="I104"/>
    </row>
    <row r="105" spans="1:9" ht="15" thickBot="1" x14ac:dyDescent="0.4">
      <c r="A105" s="88" t="s">
        <v>25</v>
      </c>
      <c r="B105" s="89"/>
      <c r="C105" s="90"/>
      <c r="D105" s="77"/>
      <c r="E105" s="22"/>
      <c r="F105" s="28"/>
      <c r="G105" s="28"/>
      <c r="H105" s="23"/>
      <c r="I105"/>
    </row>
    <row r="106" spans="1:9" ht="23.5" customHeight="1" x14ac:dyDescent="0.35">
      <c r="A106" s="50" t="s">
        <v>73</v>
      </c>
      <c r="B106" s="91" t="s">
        <v>118</v>
      </c>
      <c r="C106" s="92"/>
      <c r="D106" s="75"/>
      <c r="E106" s="2">
        <f>INDEX($K$6:$L$8,MATCH(B106,$K$6:$K$8,0),2)</f>
        <v>3</v>
      </c>
      <c r="F106" s="27">
        <v>2</v>
      </c>
      <c r="G106" s="27">
        <f>E106*F106</f>
        <v>6</v>
      </c>
      <c r="H106" s="18">
        <f>F106*$L$8</f>
        <v>10</v>
      </c>
      <c r="I106"/>
    </row>
    <row r="107" spans="1:9" x14ac:dyDescent="0.35">
      <c r="A107" s="31" t="s">
        <v>18</v>
      </c>
      <c r="B107" s="38"/>
      <c r="C107" s="38"/>
      <c r="D107" s="76"/>
      <c r="E107" s="19"/>
      <c r="F107" s="25"/>
      <c r="G107" s="25"/>
      <c r="H107" s="20"/>
      <c r="I107"/>
    </row>
    <row r="108" spans="1:9" x14ac:dyDescent="0.35">
      <c r="A108" s="60" t="s">
        <v>74</v>
      </c>
      <c r="B108" s="61"/>
      <c r="C108" s="62"/>
      <c r="D108" s="76"/>
      <c r="E108" s="19"/>
      <c r="F108" s="25"/>
      <c r="G108" s="25"/>
      <c r="H108" s="20"/>
      <c r="I108"/>
    </row>
    <row r="109" spans="1:9" x14ac:dyDescent="0.35">
      <c r="A109" s="60" t="s">
        <v>75</v>
      </c>
      <c r="B109" s="61"/>
      <c r="C109" s="62"/>
      <c r="D109" s="76"/>
      <c r="E109" s="19"/>
      <c r="F109" s="25"/>
      <c r="G109" s="25"/>
      <c r="H109" s="20"/>
      <c r="I109"/>
    </row>
    <row r="110" spans="1:9" x14ac:dyDescent="0.35">
      <c r="A110" s="60" t="s">
        <v>76</v>
      </c>
      <c r="B110" s="61"/>
      <c r="C110" s="62"/>
      <c r="D110" s="76"/>
      <c r="E110" s="19"/>
      <c r="F110" s="25"/>
      <c r="G110" s="25"/>
      <c r="H110" s="20"/>
      <c r="I110"/>
    </row>
    <row r="111" spans="1:9" x14ac:dyDescent="0.35">
      <c r="A111" s="60" t="s">
        <v>77</v>
      </c>
      <c r="B111" s="61"/>
      <c r="C111" s="62"/>
      <c r="D111" s="76"/>
      <c r="E111" s="19"/>
      <c r="F111" s="25"/>
      <c r="G111" s="25"/>
      <c r="H111" s="20"/>
      <c r="I111"/>
    </row>
    <row r="112" spans="1:9" x14ac:dyDescent="0.35">
      <c r="A112" s="60" t="s">
        <v>140</v>
      </c>
      <c r="B112" s="61"/>
      <c r="C112" s="62"/>
      <c r="D112" s="76"/>
      <c r="E112" s="19"/>
      <c r="F112" s="25"/>
      <c r="G112" s="25"/>
      <c r="H112" s="20"/>
      <c r="I112"/>
    </row>
    <row r="113" spans="1:9" x14ac:dyDescent="0.35">
      <c r="A113" s="60" t="s">
        <v>78</v>
      </c>
      <c r="B113" s="61"/>
      <c r="C113" s="62"/>
      <c r="D113" s="76"/>
      <c r="E113" s="19"/>
      <c r="F113" s="25"/>
      <c r="G113" s="25"/>
      <c r="H113" s="20"/>
      <c r="I113"/>
    </row>
    <row r="114" spans="1:9" x14ac:dyDescent="0.35">
      <c r="A114" s="60" t="s">
        <v>141</v>
      </c>
      <c r="B114" s="61"/>
      <c r="C114" s="62"/>
      <c r="D114" s="76"/>
      <c r="E114" s="19"/>
      <c r="F114" s="25"/>
      <c r="G114" s="25"/>
      <c r="H114" s="20"/>
      <c r="I114"/>
    </row>
    <row r="115" spans="1:9" x14ac:dyDescent="0.35">
      <c r="A115" s="60" t="s">
        <v>142</v>
      </c>
      <c r="B115" s="61"/>
      <c r="C115" s="62"/>
      <c r="D115" s="76"/>
      <c r="E115" s="19"/>
      <c r="F115" s="25"/>
      <c r="G115" s="25"/>
      <c r="H115" s="20"/>
      <c r="I115"/>
    </row>
    <row r="116" spans="1:9" x14ac:dyDescent="0.35">
      <c r="A116" s="60" t="s">
        <v>25</v>
      </c>
      <c r="B116" s="61"/>
      <c r="C116" s="62"/>
      <c r="D116" s="76"/>
      <c r="E116" s="19"/>
      <c r="F116" s="25"/>
      <c r="G116" s="25"/>
      <c r="H116" s="20"/>
      <c r="I116"/>
    </row>
    <row r="117" spans="1:9" x14ac:dyDescent="0.35">
      <c r="A117" s="30" t="s">
        <v>26</v>
      </c>
      <c r="B117" s="51"/>
      <c r="C117" s="51"/>
      <c r="D117" s="76"/>
      <c r="E117" s="21"/>
      <c r="G117" s="26"/>
      <c r="H117" s="13"/>
      <c r="I117"/>
    </row>
    <row r="118" spans="1:9" ht="14.5" customHeight="1" x14ac:dyDescent="0.35">
      <c r="A118" s="60" t="s">
        <v>79</v>
      </c>
      <c r="B118" s="61"/>
      <c r="C118" s="62"/>
      <c r="D118" s="76"/>
      <c r="E118" s="19"/>
      <c r="F118" s="25"/>
      <c r="G118" s="25"/>
      <c r="H118" s="20"/>
      <c r="I118"/>
    </row>
    <row r="119" spans="1:9" ht="14.5" customHeight="1" x14ac:dyDescent="0.35">
      <c r="A119" s="60" t="s">
        <v>80</v>
      </c>
      <c r="B119" s="61"/>
      <c r="C119" s="62"/>
      <c r="D119" s="76"/>
      <c r="E119" s="19"/>
      <c r="F119" s="25"/>
      <c r="G119" s="25"/>
      <c r="H119" s="20"/>
      <c r="I119"/>
    </row>
    <row r="120" spans="1:9" ht="15" thickBot="1" x14ac:dyDescent="0.4">
      <c r="A120" s="88" t="s">
        <v>25</v>
      </c>
      <c r="B120" s="89"/>
      <c r="C120" s="90"/>
      <c r="D120" s="77"/>
      <c r="E120" s="22"/>
      <c r="F120" s="28"/>
      <c r="G120" s="28"/>
      <c r="H120" s="23"/>
      <c r="I120"/>
    </row>
    <row r="121" spans="1:9" ht="23.5" customHeight="1" x14ac:dyDescent="0.35">
      <c r="A121" s="50" t="s">
        <v>81</v>
      </c>
      <c r="B121" s="91" t="s">
        <v>118</v>
      </c>
      <c r="C121" s="92"/>
      <c r="D121" s="75"/>
      <c r="E121" s="2">
        <f>INDEX($K$6:$L$8,MATCH(B121,$K$6:$K$8,0),2)</f>
        <v>3</v>
      </c>
      <c r="F121" s="27">
        <v>1</v>
      </c>
      <c r="G121" s="27">
        <f>E121*F121</f>
        <v>3</v>
      </c>
      <c r="H121" s="18">
        <f>F121*$L$8</f>
        <v>5</v>
      </c>
      <c r="I121"/>
    </row>
    <row r="122" spans="1:9" x14ac:dyDescent="0.35">
      <c r="A122" s="31" t="s">
        <v>18</v>
      </c>
      <c r="B122" s="38"/>
      <c r="C122" s="38"/>
      <c r="D122" s="76"/>
      <c r="E122" s="19"/>
      <c r="F122" s="25"/>
      <c r="G122" s="25"/>
      <c r="H122" s="20"/>
      <c r="I122"/>
    </row>
    <row r="123" spans="1:9" x14ac:dyDescent="0.35">
      <c r="A123" s="60" t="s">
        <v>82</v>
      </c>
      <c r="B123" s="61"/>
      <c r="C123" s="62"/>
      <c r="D123" s="76"/>
      <c r="E123" s="19"/>
      <c r="F123" s="25"/>
      <c r="G123" s="25"/>
      <c r="H123" s="20"/>
      <c r="I123"/>
    </row>
    <row r="124" spans="1:9" x14ac:dyDescent="0.35">
      <c r="A124" s="60" t="s">
        <v>83</v>
      </c>
      <c r="B124" s="61"/>
      <c r="C124" s="62"/>
      <c r="D124" s="76"/>
      <c r="E124" s="19"/>
      <c r="F124" s="25"/>
      <c r="G124" s="25"/>
      <c r="H124" s="20"/>
      <c r="I124"/>
    </row>
    <row r="125" spans="1:9" x14ac:dyDescent="0.35">
      <c r="A125" s="60" t="s">
        <v>25</v>
      </c>
      <c r="B125" s="61"/>
      <c r="C125" s="62"/>
      <c r="D125" s="76"/>
      <c r="E125" s="19"/>
      <c r="F125" s="25"/>
      <c r="G125" s="25"/>
      <c r="H125" s="20"/>
      <c r="I125"/>
    </row>
    <row r="126" spans="1:9" x14ac:dyDescent="0.35">
      <c r="A126" s="30" t="s">
        <v>26</v>
      </c>
      <c r="B126" s="51"/>
      <c r="C126" s="51"/>
      <c r="D126" s="76"/>
      <c r="E126" s="21"/>
      <c r="G126" s="26"/>
      <c r="H126" s="13"/>
      <c r="I126"/>
    </row>
    <row r="127" spans="1:9" ht="14.5" customHeight="1" x14ac:dyDescent="0.35">
      <c r="A127" s="60" t="s">
        <v>84</v>
      </c>
      <c r="B127" s="61"/>
      <c r="C127" s="62"/>
      <c r="D127" s="76"/>
      <c r="E127" s="19"/>
      <c r="F127" s="25"/>
      <c r="G127" s="25"/>
      <c r="H127" s="20"/>
      <c r="I127"/>
    </row>
    <row r="128" spans="1:9" x14ac:dyDescent="0.35">
      <c r="A128" s="60" t="s">
        <v>85</v>
      </c>
      <c r="B128" s="61"/>
      <c r="C128" s="62"/>
      <c r="D128" s="76"/>
      <c r="E128" s="19"/>
      <c r="F128" s="25"/>
      <c r="G128" s="25"/>
      <c r="H128" s="20"/>
      <c r="I128"/>
    </row>
    <row r="129" spans="1:9" x14ac:dyDescent="0.35">
      <c r="A129" s="60" t="s">
        <v>86</v>
      </c>
      <c r="B129" s="61"/>
      <c r="C129" s="62"/>
      <c r="D129" s="76"/>
      <c r="E129" s="19"/>
      <c r="F129" s="25"/>
      <c r="G129" s="25"/>
      <c r="H129" s="20"/>
      <c r="I129"/>
    </row>
    <row r="130" spans="1:9" ht="15" thickBot="1" x14ac:dyDescent="0.4">
      <c r="A130" s="88" t="s">
        <v>25</v>
      </c>
      <c r="B130" s="89"/>
      <c r="C130" s="90"/>
      <c r="D130" s="77"/>
      <c r="E130" s="22"/>
      <c r="F130" s="28"/>
      <c r="G130" s="28"/>
      <c r="H130" s="23"/>
      <c r="I130"/>
    </row>
    <row r="131" spans="1:9" ht="23.5" customHeight="1" x14ac:dyDescent="0.35">
      <c r="A131" s="50" t="s">
        <v>87</v>
      </c>
      <c r="B131" s="91" t="s">
        <v>118</v>
      </c>
      <c r="C131" s="92"/>
      <c r="D131" s="75"/>
      <c r="E131" s="2">
        <f>INDEX($K$6:$L$8,MATCH(B131,$K$6:$K$8,0),2)</f>
        <v>3</v>
      </c>
      <c r="F131" s="27">
        <v>3</v>
      </c>
      <c r="G131" s="27">
        <f>E131*F131</f>
        <v>9</v>
      </c>
      <c r="H131" s="18">
        <f>F131*$L$8</f>
        <v>15</v>
      </c>
      <c r="I131"/>
    </row>
    <row r="132" spans="1:9" x14ac:dyDescent="0.35">
      <c r="A132" s="31" t="s">
        <v>18</v>
      </c>
      <c r="B132" s="38"/>
      <c r="C132" s="38"/>
      <c r="D132" s="76"/>
      <c r="E132" s="19"/>
      <c r="F132" s="25"/>
      <c r="G132" s="25"/>
      <c r="H132" s="20"/>
      <c r="I132"/>
    </row>
    <row r="133" spans="1:9" ht="14.5" customHeight="1" x14ac:dyDescent="0.35">
      <c r="A133" s="60" t="s">
        <v>88</v>
      </c>
      <c r="B133" s="61"/>
      <c r="C133" s="62"/>
      <c r="D133" s="76"/>
      <c r="E133" s="19"/>
      <c r="F133" s="25"/>
      <c r="G133" s="25"/>
      <c r="H133" s="20"/>
      <c r="I133"/>
    </row>
    <row r="134" spans="1:9" x14ac:dyDescent="0.35">
      <c r="A134" s="60" t="s">
        <v>89</v>
      </c>
      <c r="B134" s="61"/>
      <c r="C134" s="62"/>
      <c r="D134" s="76"/>
      <c r="E134" s="19"/>
      <c r="F134" s="25"/>
      <c r="G134" s="25"/>
      <c r="H134" s="20"/>
      <c r="I134"/>
    </row>
    <row r="135" spans="1:9" ht="14.5" customHeight="1" x14ac:dyDescent="0.35">
      <c r="A135" s="60" t="s">
        <v>90</v>
      </c>
      <c r="B135" s="61"/>
      <c r="C135" s="62"/>
      <c r="D135" s="76"/>
      <c r="E135" s="19"/>
      <c r="F135" s="25"/>
      <c r="G135" s="25"/>
      <c r="H135" s="20"/>
      <c r="I135"/>
    </row>
    <row r="136" spans="1:9" x14ac:dyDescent="0.35">
      <c r="A136" s="60" t="s">
        <v>91</v>
      </c>
      <c r="B136" s="61"/>
      <c r="C136" s="62"/>
      <c r="D136" s="76"/>
      <c r="E136" s="19"/>
      <c r="F136" s="25"/>
      <c r="G136" s="25"/>
      <c r="H136" s="20"/>
      <c r="I136"/>
    </row>
    <row r="137" spans="1:9" x14ac:dyDescent="0.35">
      <c r="A137" s="60" t="s">
        <v>25</v>
      </c>
      <c r="B137" s="61"/>
      <c r="C137" s="62"/>
      <c r="D137" s="76"/>
      <c r="E137" s="19"/>
      <c r="F137" s="25"/>
      <c r="G137" s="25"/>
      <c r="H137" s="20"/>
      <c r="I137"/>
    </row>
    <row r="138" spans="1:9" x14ac:dyDescent="0.35">
      <c r="A138" s="30" t="s">
        <v>26</v>
      </c>
      <c r="B138" s="51"/>
      <c r="C138" s="51"/>
      <c r="D138" s="76"/>
      <c r="E138" s="21"/>
      <c r="G138" s="26"/>
      <c r="H138" s="13"/>
      <c r="I138"/>
    </row>
    <row r="139" spans="1:9" ht="15" customHeight="1" x14ac:dyDescent="0.35">
      <c r="A139" s="60" t="s">
        <v>92</v>
      </c>
      <c r="B139" s="61"/>
      <c r="C139" s="62"/>
      <c r="D139" s="76"/>
      <c r="E139" s="21"/>
      <c r="G139" s="26"/>
      <c r="H139" s="13"/>
      <c r="I139"/>
    </row>
    <row r="140" spans="1:9" ht="15" customHeight="1" x14ac:dyDescent="0.35">
      <c r="A140" s="60" t="s">
        <v>112</v>
      </c>
      <c r="B140" s="61"/>
      <c r="C140" s="62"/>
      <c r="D140" s="76"/>
      <c r="E140" s="21"/>
      <c r="G140" s="26"/>
      <c r="H140" s="13"/>
      <c r="I140"/>
    </row>
    <row r="141" spans="1:9" x14ac:dyDescent="0.35">
      <c r="A141" s="60" t="s">
        <v>93</v>
      </c>
      <c r="B141" s="61"/>
      <c r="C141" s="62"/>
      <c r="D141" s="76"/>
      <c r="E141" s="19"/>
      <c r="F141" s="25"/>
      <c r="G141" s="25"/>
      <c r="H141" s="20"/>
      <c r="I141"/>
    </row>
    <row r="142" spans="1:9" ht="15" customHeight="1" x14ac:dyDescent="0.35">
      <c r="A142" s="60" t="s">
        <v>94</v>
      </c>
      <c r="B142" s="61"/>
      <c r="C142" s="62"/>
      <c r="D142" s="76"/>
      <c r="E142" s="19"/>
      <c r="F142" s="25"/>
      <c r="G142" s="25"/>
      <c r="H142" s="20"/>
      <c r="I142"/>
    </row>
    <row r="143" spans="1:9" ht="14.5" customHeight="1" x14ac:dyDescent="0.35">
      <c r="A143" s="60" t="s">
        <v>95</v>
      </c>
      <c r="B143" s="61"/>
      <c r="C143" s="62"/>
      <c r="D143" s="76"/>
      <c r="E143" s="19"/>
      <c r="F143" s="25"/>
      <c r="G143" s="25"/>
      <c r="H143" s="20"/>
      <c r="I143"/>
    </row>
    <row r="144" spans="1:9" ht="14.5" customHeight="1" x14ac:dyDescent="0.35">
      <c r="A144" s="60" t="s">
        <v>96</v>
      </c>
      <c r="B144" s="61"/>
      <c r="C144" s="62"/>
      <c r="D144" s="76"/>
      <c r="E144" s="19"/>
      <c r="F144" s="25"/>
      <c r="G144" s="25"/>
      <c r="H144" s="20"/>
      <c r="I144"/>
    </row>
    <row r="145" spans="1:9" ht="15" thickBot="1" x14ac:dyDescent="0.4">
      <c r="A145" s="88" t="s">
        <v>25</v>
      </c>
      <c r="B145" s="89"/>
      <c r="C145" s="90"/>
      <c r="D145" s="77"/>
      <c r="E145" s="22"/>
      <c r="F145" s="28"/>
      <c r="G145" s="28"/>
      <c r="H145" s="23"/>
      <c r="I145"/>
    </row>
    <row r="146" spans="1:9" ht="23.5" customHeight="1" x14ac:dyDescent="0.35">
      <c r="A146" s="50" t="s">
        <v>97</v>
      </c>
      <c r="B146" s="91" t="s">
        <v>118</v>
      </c>
      <c r="C146" s="92"/>
      <c r="D146" s="75"/>
      <c r="E146" s="2">
        <f>INDEX($K$6:$L$8,MATCH(B146,$K$6:$K$8,0),2)</f>
        <v>3</v>
      </c>
      <c r="F146" s="27">
        <v>0.5</v>
      </c>
      <c r="G146" s="27">
        <f>E146*F146</f>
        <v>1.5</v>
      </c>
      <c r="H146" s="18">
        <f>F146*$L$8</f>
        <v>2.5</v>
      </c>
      <c r="I146"/>
    </row>
    <row r="147" spans="1:9" x14ac:dyDescent="0.35">
      <c r="A147" s="31" t="s">
        <v>18</v>
      </c>
      <c r="B147" s="38"/>
      <c r="C147" s="38"/>
      <c r="D147" s="76"/>
      <c r="E147" s="19"/>
      <c r="F147" s="25"/>
      <c r="G147" s="25"/>
      <c r="H147" s="20"/>
      <c r="I147"/>
    </row>
    <row r="148" spans="1:9" x14ac:dyDescent="0.35">
      <c r="A148" s="60" t="s">
        <v>98</v>
      </c>
      <c r="B148" s="61"/>
      <c r="C148" s="62"/>
      <c r="D148" s="76"/>
      <c r="E148" s="19"/>
      <c r="F148" s="25"/>
      <c r="G148" s="25"/>
      <c r="H148" s="20"/>
      <c r="I148"/>
    </row>
    <row r="149" spans="1:9" x14ac:dyDescent="0.35">
      <c r="A149" s="60" t="s">
        <v>119</v>
      </c>
      <c r="B149" s="61"/>
      <c r="C149" s="62"/>
      <c r="D149" s="76"/>
      <c r="E149" s="19"/>
      <c r="F149" s="25"/>
      <c r="G149" s="25"/>
      <c r="H149" s="20"/>
      <c r="I149"/>
    </row>
    <row r="150" spans="1:9" x14ac:dyDescent="0.35">
      <c r="A150" s="60" t="s">
        <v>65</v>
      </c>
      <c r="B150" s="61"/>
      <c r="C150" s="62"/>
      <c r="D150" s="76"/>
      <c r="E150" s="19"/>
      <c r="F150" s="25"/>
      <c r="G150" s="25"/>
      <c r="H150" s="20"/>
      <c r="I150"/>
    </row>
    <row r="151" spans="1:9" x14ac:dyDescent="0.35">
      <c r="A151" s="30" t="s">
        <v>66</v>
      </c>
      <c r="B151" s="51"/>
      <c r="C151" s="51"/>
      <c r="D151" s="76"/>
      <c r="E151" s="21"/>
      <c r="G151" s="26"/>
      <c r="H151" s="13"/>
      <c r="I151"/>
    </row>
    <row r="152" spans="1:9" ht="15" thickBot="1" x14ac:dyDescent="0.4">
      <c r="A152" s="88" t="s">
        <v>25</v>
      </c>
      <c r="B152" s="89"/>
      <c r="C152" s="90"/>
      <c r="D152" s="77"/>
      <c r="E152" s="22"/>
      <c r="F152" s="28"/>
      <c r="G152" s="28"/>
      <c r="H152" s="23"/>
      <c r="I152"/>
    </row>
    <row r="153" spans="1:9" ht="23.5" customHeight="1" x14ac:dyDescent="0.35">
      <c r="A153" s="50" t="s">
        <v>99</v>
      </c>
      <c r="B153" s="91" t="s">
        <v>118</v>
      </c>
      <c r="C153" s="92"/>
      <c r="D153" s="75"/>
      <c r="E153" s="2">
        <f>INDEX($K$6:$L$8,MATCH(B153,$K$6:$K$8,0),2)</f>
        <v>3</v>
      </c>
      <c r="F153" s="27">
        <v>2</v>
      </c>
      <c r="G153" s="27">
        <f>E153*F153</f>
        <v>6</v>
      </c>
      <c r="H153" s="18">
        <f>F153*$L$8</f>
        <v>10</v>
      </c>
      <c r="I153"/>
    </row>
    <row r="154" spans="1:9" x14ac:dyDescent="0.35">
      <c r="A154" s="31" t="s">
        <v>18</v>
      </c>
      <c r="B154" s="38"/>
      <c r="C154" s="38"/>
      <c r="D154" s="76"/>
      <c r="E154" s="19"/>
      <c r="F154" s="25"/>
      <c r="G154" s="25"/>
      <c r="H154" s="20"/>
      <c r="I154"/>
    </row>
    <row r="155" spans="1:9" ht="15" customHeight="1" x14ac:dyDescent="0.35">
      <c r="A155" s="60" t="s">
        <v>100</v>
      </c>
      <c r="B155" s="61"/>
      <c r="C155" s="62"/>
      <c r="D155" s="76"/>
      <c r="E155" s="19"/>
      <c r="F155" s="25"/>
      <c r="G155" s="25"/>
      <c r="H155" s="20"/>
      <c r="I155"/>
    </row>
    <row r="156" spans="1:9" ht="14.5" customHeight="1" x14ac:dyDescent="0.35">
      <c r="A156" s="60" t="s">
        <v>101</v>
      </c>
      <c r="B156" s="61"/>
      <c r="C156" s="62"/>
      <c r="D156" s="76"/>
      <c r="E156" s="19"/>
      <c r="F156" s="25"/>
      <c r="G156" s="25"/>
      <c r="H156" s="20"/>
      <c r="I156"/>
    </row>
    <row r="157" spans="1:9" x14ac:dyDescent="0.35">
      <c r="A157" s="60" t="s">
        <v>102</v>
      </c>
      <c r="B157" s="61"/>
      <c r="C157" s="62"/>
      <c r="D157" s="76"/>
      <c r="E157" s="19"/>
      <c r="F157" s="25"/>
      <c r="G157" s="25"/>
      <c r="H157" s="20"/>
      <c r="I157"/>
    </row>
    <row r="158" spans="1:9" x14ac:dyDescent="0.35">
      <c r="A158" s="60" t="s">
        <v>25</v>
      </c>
      <c r="B158" s="61"/>
      <c r="C158" s="62"/>
      <c r="D158" s="76"/>
      <c r="E158" s="19"/>
      <c r="F158" s="25"/>
      <c r="G158" s="25"/>
      <c r="H158" s="20"/>
      <c r="I158"/>
    </row>
    <row r="159" spans="1:9" x14ac:dyDescent="0.35">
      <c r="A159" s="30" t="s">
        <v>26</v>
      </c>
      <c r="B159" s="51"/>
      <c r="C159" s="51"/>
      <c r="D159" s="76"/>
      <c r="E159" s="21"/>
      <c r="G159" s="26"/>
      <c r="H159" s="13"/>
      <c r="I159"/>
    </row>
    <row r="160" spans="1:9" x14ac:dyDescent="0.35">
      <c r="A160" s="93" t="s">
        <v>103</v>
      </c>
      <c r="B160" s="94"/>
      <c r="C160" s="95"/>
      <c r="D160" s="76"/>
      <c r="E160" s="19"/>
      <c r="F160" s="25"/>
      <c r="G160" s="25"/>
      <c r="H160" s="20"/>
      <c r="I160"/>
    </row>
    <row r="161" spans="1:9" ht="14.5" customHeight="1" x14ac:dyDescent="0.35">
      <c r="A161" s="60" t="s">
        <v>104</v>
      </c>
      <c r="B161" s="61"/>
      <c r="C161" s="62"/>
      <c r="D161" s="76"/>
      <c r="E161" s="19"/>
      <c r="F161" s="25"/>
      <c r="G161" s="25"/>
      <c r="H161" s="20"/>
      <c r="I161"/>
    </row>
    <row r="162" spans="1:9" ht="15" thickBot="1" x14ac:dyDescent="0.4">
      <c r="A162" s="88" t="s">
        <v>25</v>
      </c>
      <c r="B162" s="89"/>
      <c r="C162" s="90"/>
      <c r="D162" s="77"/>
      <c r="E162" s="22"/>
      <c r="F162" s="28"/>
      <c r="G162" s="28"/>
      <c r="H162" s="23"/>
      <c r="I162"/>
    </row>
    <row r="163" spans="1:9" ht="23.5" customHeight="1" x14ac:dyDescent="0.35">
      <c r="A163" s="50" t="s">
        <v>105</v>
      </c>
      <c r="B163" s="91" t="s">
        <v>118</v>
      </c>
      <c r="C163" s="92"/>
      <c r="D163" s="75"/>
      <c r="E163" s="2">
        <f>INDEX($K$6:$L$8,MATCH(B163,$K$6:$K$8,0),2)</f>
        <v>3</v>
      </c>
      <c r="F163" s="27">
        <v>0.25</v>
      </c>
      <c r="G163" s="27">
        <f>E163*F163</f>
        <v>0.75</v>
      </c>
      <c r="H163" s="18">
        <f>F163*$L$8</f>
        <v>1.25</v>
      </c>
      <c r="I163"/>
    </row>
    <row r="164" spans="1:9" x14ac:dyDescent="0.35">
      <c r="A164" s="31" t="s">
        <v>18</v>
      </c>
      <c r="B164" s="38"/>
      <c r="C164" s="38"/>
      <c r="D164" s="76"/>
      <c r="E164" s="19"/>
      <c r="F164" s="25"/>
      <c r="G164" s="25"/>
      <c r="H164" s="20"/>
      <c r="I164"/>
    </row>
    <row r="165" spans="1:9" ht="14.5" customHeight="1" x14ac:dyDescent="0.35">
      <c r="A165" s="60" t="s">
        <v>106</v>
      </c>
      <c r="B165" s="61"/>
      <c r="C165" s="62"/>
      <c r="D165" s="76"/>
      <c r="E165" s="19"/>
      <c r="F165" s="25"/>
      <c r="G165" s="25"/>
      <c r="H165" s="20"/>
      <c r="I165"/>
    </row>
    <row r="166" spans="1:9" x14ac:dyDescent="0.35">
      <c r="A166" s="60" t="s">
        <v>25</v>
      </c>
      <c r="B166" s="61"/>
      <c r="C166" s="62"/>
      <c r="D166" s="76"/>
      <c r="E166" s="19"/>
      <c r="F166" s="25"/>
      <c r="G166" s="25"/>
      <c r="H166" s="20"/>
      <c r="I166"/>
    </row>
    <row r="167" spans="1:9" x14ac:dyDescent="0.35">
      <c r="A167" s="30" t="s">
        <v>66</v>
      </c>
      <c r="B167" s="51"/>
      <c r="C167" s="51"/>
      <c r="D167" s="76"/>
      <c r="E167" s="21"/>
      <c r="G167" s="26"/>
      <c r="H167" s="13"/>
      <c r="I167"/>
    </row>
    <row r="168" spans="1:9" ht="14.5" customHeight="1" x14ac:dyDescent="0.35">
      <c r="A168" s="60" t="s">
        <v>107</v>
      </c>
      <c r="B168" s="61"/>
      <c r="C168" s="62"/>
      <c r="D168" s="76"/>
      <c r="E168" s="19"/>
      <c r="F168" s="25"/>
      <c r="G168" s="25"/>
      <c r="H168" s="20"/>
      <c r="I168"/>
    </row>
    <row r="169" spans="1:9" ht="15" thickBot="1" x14ac:dyDescent="0.4">
      <c r="A169" s="88" t="s">
        <v>25</v>
      </c>
      <c r="B169" s="89"/>
      <c r="C169" s="90"/>
      <c r="D169" s="77"/>
      <c r="E169" s="22"/>
      <c r="F169" s="28"/>
      <c r="G169" s="28"/>
      <c r="H169" s="23"/>
      <c r="I169"/>
    </row>
    <row r="170" spans="1:9" ht="23.5" customHeight="1" x14ac:dyDescent="0.35">
      <c r="A170" s="50" t="s">
        <v>108</v>
      </c>
      <c r="B170" s="91" t="s">
        <v>118</v>
      </c>
      <c r="C170" s="92"/>
      <c r="D170" s="75"/>
      <c r="E170" s="2">
        <f>INDEX($K$6:$L$8,MATCH(B170,$K$6:$K$8,0),2)</f>
        <v>3</v>
      </c>
      <c r="F170" s="27">
        <v>0.25</v>
      </c>
      <c r="G170" s="27">
        <f>E170*F170</f>
        <v>0.75</v>
      </c>
      <c r="H170" s="18">
        <f>F170*$L$8</f>
        <v>1.25</v>
      </c>
      <c r="I170"/>
    </row>
    <row r="171" spans="1:9" x14ac:dyDescent="0.35">
      <c r="A171" s="31" t="s">
        <v>18</v>
      </c>
      <c r="B171" s="38"/>
      <c r="C171" s="38"/>
      <c r="D171" s="76"/>
      <c r="E171" s="19"/>
      <c r="F171" s="25"/>
      <c r="G171" s="25"/>
      <c r="H171" s="20"/>
      <c r="I171"/>
    </row>
    <row r="172" spans="1:9" x14ac:dyDescent="0.35">
      <c r="A172" s="60" t="s">
        <v>109</v>
      </c>
      <c r="B172" s="61"/>
      <c r="C172" s="62"/>
      <c r="D172" s="76"/>
      <c r="E172" s="19"/>
      <c r="F172" s="25"/>
      <c r="G172" s="25"/>
      <c r="H172" s="20"/>
      <c r="I172"/>
    </row>
    <row r="173" spans="1:9" x14ac:dyDescent="0.35">
      <c r="A173" s="60" t="s">
        <v>25</v>
      </c>
      <c r="B173" s="61"/>
      <c r="C173" s="62"/>
      <c r="D173" s="76"/>
      <c r="E173" s="19"/>
      <c r="F173" s="25"/>
      <c r="G173" s="25"/>
      <c r="H173" s="20"/>
      <c r="I173"/>
    </row>
    <row r="174" spans="1:9" x14ac:dyDescent="0.35">
      <c r="A174" s="30" t="s">
        <v>66</v>
      </c>
      <c r="B174" s="51"/>
      <c r="C174" s="51"/>
      <c r="D174" s="76"/>
      <c r="E174" s="21"/>
      <c r="G174" s="26"/>
      <c r="H174" s="13"/>
      <c r="I174"/>
    </row>
    <row r="175" spans="1:9" ht="14.5" customHeight="1" x14ac:dyDescent="0.35">
      <c r="A175" s="60" t="s">
        <v>110</v>
      </c>
      <c r="B175" s="61"/>
      <c r="C175" s="62"/>
      <c r="D175" s="76"/>
      <c r="E175" s="19"/>
      <c r="F175" s="25"/>
      <c r="G175" s="25"/>
      <c r="H175" s="20"/>
      <c r="I175"/>
    </row>
    <row r="176" spans="1:9" ht="15" thickBot="1" x14ac:dyDescent="0.4">
      <c r="A176" s="88" t="s">
        <v>25</v>
      </c>
      <c r="B176" s="89"/>
      <c r="C176" s="90"/>
      <c r="D176" s="77"/>
      <c r="E176" s="22"/>
      <c r="F176" s="28"/>
      <c r="G176" s="28"/>
      <c r="H176" s="23"/>
      <c r="I176"/>
    </row>
  </sheetData>
  <sheetProtection algorithmName="SHA-512" hashValue="HDa4JyhPugrxvFiSUntrM/pWo4Jy85wiEWij+eKCIk8f3XhgOxL4kGQpRUAU0PoxgvbPcp+Hh5mzb9kRfKPsqg==" saltValue="9/A3a0TR3RwG92D4HNs8VA==" spinCount="100000" sheet="1" objects="1" scenarios="1" formatCells="0" selectLockedCells="1"/>
  <mergeCells count="164">
    <mergeCell ref="D16:D26"/>
    <mergeCell ref="A109:C109"/>
    <mergeCell ref="A110:C110"/>
    <mergeCell ref="D64:D70"/>
    <mergeCell ref="D71:D80"/>
    <mergeCell ref="D81:D96"/>
    <mergeCell ref="D97:D105"/>
    <mergeCell ref="D106:D120"/>
    <mergeCell ref="A42:C42"/>
    <mergeCell ref="A55:C55"/>
    <mergeCell ref="A56:C56"/>
    <mergeCell ref="A57:C57"/>
    <mergeCell ref="A67:C67"/>
    <mergeCell ref="A69:C69"/>
    <mergeCell ref="A87:C87"/>
    <mergeCell ref="A88:C88"/>
    <mergeCell ref="A91:C91"/>
    <mergeCell ref="A92:C92"/>
    <mergeCell ref="A118:C118"/>
    <mergeCell ref="A119:C119"/>
    <mergeCell ref="A66:C66"/>
    <mergeCell ref="A33:C33"/>
    <mergeCell ref="A34:C34"/>
    <mergeCell ref="B71:C71"/>
    <mergeCell ref="A172:C172"/>
    <mergeCell ref="A1:D1"/>
    <mergeCell ref="A2:D2"/>
    <mergeCell ref="A24:C24"/>
    <mergeCell ref="A70:C70"/>
    <mergeCell ref="A7:B7"/>
    <mergeCell ref="A8:B8"/>
    <mergeCell ref="A9:B9"/>
    <mergeCell ref="A11:B11"/>
    <mergeCell ref="A12:B12"/>
    <mergeCell ref="A58:C58"/>
    <mergeCell ref="A3:B3"/>
    <mergeCell ref="A4:B4"/>
    <mergeCell ref="B27:C27"/>
    <mergeCell ref="B28:C28"/>
    <mergeCell ref="B48:C48"/>
    <mergeCell ref="B64:C64"/>
    <mergeCell ref="B15:C15"/>
    <mergeCell ref="B16:C16"/>
    <mergeCell ref="A49:C49"/>
    <mergeCell ref="A39:C39"/>
    <mergeCell ref="A60:C60"/>
    <mergeCell ref="A61:C61"/>
    <mergeCell ref="A62:C62"/>
    <mergeCell ref="A157:C157"/>
    <mergeCell ref="A158:C158"/>
    <mergeCell ref="A160:C160"/>
    <mergeCell ref="A161:C161"/>
    <mergeCell ref="A162:C162"/>
    <mergeCell ref="A165:C165"/>
    <mergeCell ref="A166:C166"/>
    <mergeCell ref="A168:C168"/>
    <mergeCell ref="A169:C169"/>
    <mergeCell ref="D131:D145"/>
    <mergeCell ref="D146:D152"/>
    <mergeCell ref="A176:C176"/>
    <mergeCell ref="A175:C175"/>
    <mergeCell ref="D163:D169"/>
    <mergeCell ref="D170:D176"/>
    <mergeCell ref="A124:C124"/>
    <mergeCell ref="A125:C125"/>
    <mergeCell ref="A127:C127"/>
    <mergeCell ref="A128:C128"/>
    <mergeCell ref="A129:C129"/>
    <mergeCell ref="A130:C130"/>
    <mergeCell ref="A133:C133"/>
    <mergeCell ref="A134:C134"/>
    <mergeCell ref="A135:C135"/>
    <mergeCell ref="A136:C136"/>
    <mergeCell ref="A137:C137"/>
    <mergeCell ref="B170:C170"/>
    <mergeCell ref="A150:C150"/>
    <mergeCell ref="A173:C173"/>
    <mergeCell ref="A145:C145"/>
    <mergeCell ref="A148:C148"/>
    <mergeCell ref="A149:C149"/>
    <mergeCell ref="A152:C152"/>
    <mergeCell ref="B153:C153"/>
    <mergeCell ref="B163:C163"/>
    <mergeCell ref="A74:C74"/>
    <mergeCell ref="A111:C111"/>
    <mergeCell ref="A112:C112"/>
    <mergeCell ref="A113:C113"/>
    <mergeCell ref="A116:C116"/>
    <mergeCell ref="A100:C100"/>
    <mergeCell ref="A101:C101"/>
    <mergeCell ref="A108:C108"/>
    <mergeCell ref="A139:C139"/>
    <mergeCell ref="A140:C140"/>
    <mergeCell ref="A141:C141"/>
    <mergeCell ref="A142:C142"/>
    <mergeCell ref="A143:C143"/>
    <mergeCell ref="A144:C144"/>
    <mergeCell ref="A123:C123"/>
    <mergeCell ref="A120:C120"/>
    <mergeCell ref="A99:C99"/>
    <mergeCell ref="A84:C84"/>
    <mergeCell ref="A85:C85"/>
    <mergeCell ref="A86:C86"/>
    <mergeCell ref="A155:C155"/>
    <mergeCell ref="A156:C156"/>
    <mergeCell ref="B106:C106"/>
    <mergeCell ref="B121:C121"/>
    <mergeCell ref="B131:C131"/>
    <mergeCell ref="B146:C146"/>
    <mergeCell ref="A63:C63"/>
    <mergeCell ref="A90:C90"/>
    <mergeCell ref="A103:C103"/>
    <mergeCell ref="A104:C104"/>
    <mergeCell ref="A105:C105"/>
    <mergeCell ref="A95:C95"/>
    <mergeCell ref="A96:C96"/>
    <mergeCell ref="D153:D162"/>
    <mergeCell ref="D121:D130"/>
    <mergeCell ref="O5:P5"/>
    <mergeCell ref="A29:C29"/>
    <mergeCell ref="A37:C37"/>
    <mergeCell ref="A38:C38"/>
    <mergeCell ref="A50:C50"/>
    <mergeCell ref="A51:C51"/>
    <mergeCell ref="A52:C52"/>
    <mergeCell ref="A53:C53"/>
    <mergeCell ref="A54:C54"/>
    <mergeCell ref="A10:B10"/>
    <mergeCell ref="D48:D63"/>
    <mergeCell ref="D28:D47"/>
    <mergeCell ref="A43:C43"/>
    <mergeCell ref="A44:C44"/>
    <mergeCell ref="A45:C45"/>
    <mergeCell ref="A46:C46"/>
    <mergeCell ref="A47:C47"/>
    <mergeCell ref="A30:C30"/>
    <mergeCell ref="A31:C31"/>
    <mergeCell ref="A32:C32"/>
    <mergeCell ref="A80:C80"/>
    <mergeCell ref="A83:C83"/>
    <mergeCell ref="A35:C35"/>
    <mergeCell ref="A36:C36"/>
    <mergeCell ref="A114:C114"/>
    <mergeCell ref="A115:C115"/>
    <mergeCell ref="A17:C17"/>
    <mergeCell ref="A23:C23"/>
    <mergeCell ref="A25:C25"/>
    <mergeCell ref="A26:C26"/>
    <mergeCell ref="A73:C73"/>
    <mergeCell ref="A76:C76"/>
    <mergeCell ref="A78:C78"/>
    <mergeCell ref="A79:C79"/>
    <mergeCell ref="A75:C75"/>
    <mergeCell ref="A19:C19"/>
    <mergeCell ref="A20:C20"/>
    <mergeCell ref="A22:C22"/>
    <mergeCell ref="A21:C21"/>
    <mergeCell ref="A18:C18"/>
    <mergeCell ref="A40:C40"/>
    <mergeCell ref="A41:C41"/>
    <mergeCell ref="A89:C89"/>
    <mergeCell ref="A94:C94"/>
    <mergeCell ref="B81:C81"/>
    <mergeCell ref="B97:C97"/>
  </mergeCells>
  <dataValidations count="3">
    <dataValidation type="list" allowBlank="1" showErrorMessage="1" promptTitle="Need Identified (Y/N)" prompt="Select" sqref="B16" xr:uid="{BF6E8E0D-5889-4916-9570-8698238FFE62}">
      <formula1>"Select,Yes,No"</formula1>
    </dataValidation>
    <dataValidation type="list" allowBlank="1" showInputMessage="1" showErrorMessage="1" sqref="B64 B146 B131 B153 B163 B28 B71 B97 B48 B106 B81 B121 B170" xr:uid="{F028A043-65D8-40AC-A5FF-C0CE7CBEC37B}">
      <formula1>"Low,Average,High"</formula1>
    </dataValidation>
    <dataValidation allowBlank="1" showInputMessage="1" showErrorMessage="1" sqref="B5 G177 G1:I14 E152:H153 E38:H48 E73:H76 E15:H28 E83:H92 E60:H64 E99:H101 E67:H71 E108:H116 E78:H81 E123:H125 E94:H97 E133:H137 E103:H106 E148:H150 E118:H121 E155:H158 E127:H131 E165:H166 E141:H146 E172:H173 E175:H176 G178:I1048576 E50:H50 E52:H58 E30:H36 E160:H163 E168:H170" xr:uid="{08855478-8241-4A75-9762-9D62B1963FD9}"/>
  </dataValidations>
  <pageMargins left="0.7" right="0.7" top="0.75" bottom="0.75" header="0.3" footer="0.3"/>
  <pageSetup scale="47" fitToHeight="0" orientation="portrait" r:id="rId1"/>
  <rowBreaks count="2" manualBreakCount="2">
    <brk id="26" max="16383" man="1"/>
    <brk id="96" max="16383"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C59FDDADEAB479CA4AD0D503EA29A" ma:contentTypeVersion="14" ma:contentTypeDescription="Create a new document." ma:contentTypeScope="" ma:versionID="409563ccae02be67e9ffbbe749f52b0a">
  <xsd:schema xmlns:xsd="http://www.w3.org/2001/XMLSchema" xmlns:xs="http://www.w3.org/2001/XMLSchema" xmlns:p="http://schemas.microsoft.com/office/2006/metadata/properties" xmlns:ns2="27b901a2-ee8a-4c5c-b9dc-47a72443cffe" xmlns:ns3="fb76cb30-7a51-4880-aa91-d8187da146d6" targetNamespace="http://schemas.microsoft.com/office/2006/metadata/properties" ma:root="true" ma:fieldsID="aa9fbecc9d2ecd96efb313b5bca65ca3" ns2:_="" ns3:_="">
    <xsd:import namespace="27b901a2-ee8a-4c5c-b9dc-47a72443cffe"/>
    <xsd:import namespace="fb76cb30-7a51-4880-aa91-d8187da146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901a2-ee8a-4c5c-b9dc-47a72443c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bf5785-fda2-4148-b8d6-0a458c2774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6cb30-7a51-4880-aa91-d8187da146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b680782-6e10-458d-a0ad-e6f50270af80}" ma:internalName="TaxCatchAll" ma:showField="CatchAllData" ma:web="fb76cb30-7a51-4880-aa91-d8187da146d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76cb30-7a51-4880-aa91-d8187da146d6" xsi:nil="true"/>
    <lcf76f155ced4ddcb4097134ff3c332f xmlns="27b901a2-ee8a-4c5c-b9dc-47a72443cf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B51B96-3B18-449C-9001-B3EE8F42456A}"/>
</file>

<file path=customXml/itemProps2.xml><?xml version="1.0" encoding="utf-8"?>
<ds:datastoreItem xmlns:ds="http://schemas.openxmlformats.org/officeDocument/2006/customXml" ds:itemID="{E1BD857D-32A6-4E19-92E3-E1700E3BDCDE}">
  <ds:schemaRefs>
    <ds:schemaRef ds:uri="http://schemas.microsoft.com/sharepoint/v3/contenttype/forms"/>
  </ds:schemaRefs>
</ds:datastoreItem>
</file>

<file path=customXml/itemProps3.xml><?xml version="1.0" encoding="utf-8"?>
<ds:datastoreItem xmlns:ds="http://schemas.openxmlformats.org/officeDocument/2006/customXml" ds:itemID="{6B4C4337-52DF-458C-AEEA-680F635BBECC}">
  <ds:schemaRefs>
    <ds:schemaRef ds:uri="http://purl.org/dc/elements/1.1/"/>
    <ds:schemaRef ds:uri="http://schemas.openxmlformats.org/package/2006/metadata/core-properties"/>
    <ds:schemaRef ds:uri="http://schemas.microsoft.com/office/infopath/2007/PartnerControls"/>
    <ds:schemaRef ds:uri="http://purl.org/dc/terms/"/>
    <ds:schemaRef ds:uri="fb76cb30-7a51-4880-aa91-d8187da146d6"/>
    <ds:schemaRef ds:uri="http://purl.org/dc/dcmitype/"/>
    <ds:schemaRef ds:uri="http://schemas.microsoft.com/office/2006/documentManagement/types"/>
    <ds:schemaRef ds:uri="27b901a2-ee8a-4c5c-b9dc-47a72443cff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McKenna Heap-Garner</dc:creator>
  <cp:keywords/>
  <dc:description/>
  <cp:lastModifiedBy>McKenna Heap-Garner</cp:lastModifiedBy>
  <cp:revision/>
  <cp:lastPrinted>2023-11-14T15:30:34Z</cp:lastPrinted>
  <dcterms:created xsi:type="dcterms:W3CDTF">2023-07-03T22:08:29Z</dcterms:created>
  <dcterms:modified xsi:type="dcterms:W3CDTF">2024-03-07T22:21:06Z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0x01010008BC59FDDADEAB479CA4AD0D503EA29A</vt:lpwstr>
  </property>
  <property fmtid="{D5CDD505-2E9C-101B-9397-08002B2CF9AE}" pid="3" name="MediaServiceImageTags">
    <vt:lpwstr/>
  </property>
</Properties>
</file>